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Škola\Desktop\Dokupenti UR\dokumenti-URU\"/>
    </mc:Choice>
  </mc:AlternateContent>
  <xr:revisionPtr revIDLastSave="0" documentId="13_ncr:1_{07964562-5C32-4692-83CF-B1EFBB80F7D3}" xr6:coauthVersionLast="37" xr6:coauthVersionMax="37" xr10:uidLastSave="{00000000-0000-0000-0000-000000000000}"/>
  <bookViews>
    <workbookView xWindow="0" yWindow="0" windowWidth="28800" windowHeight="13620"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E340" i="9" s="1"/>
  <c r="B340" i="9" s="1"/>
  <c r="G340" i="9"/>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G328" i="9"/>
  <c r="F328" i="9"/>
  <c r="E328" i="9"/>
  <c r="B328" i="9" s="1"/>
  <c r="H327" i="9"/>
  <c r="G327" i="9"/>
  <c r="F327" i="9"/>
  <c r="H326" i="9"/>
  <c r="G326" i="9"/>
  <c r="E326" i="9" s="1"/>
  <c r="B326" i="9" s="1"/>
  <c r="F326" i="9"/>
  <c r="H325" i="9"/>
  <c r="E325" i="9" s="1"/>
  <c r="G325" i="9"/>
  <c r="F325" i="9"/>
  <c r="B325" i="9"/>
  <c r="H324" i="9"/>
  <c r="G324" i="9"/>
  <c r="F324" i="9"/>
  <c r="H323" i="9"/>
  <c r="G323" i="9"/>
  <c r="F323" i="9"/>
  <c r="B323" i="9" s="1"/>
  <c r="E323" i="9"/>
  <c r="H322" i="9"/>
  <c r="G322" i="9"/>
  <c r="F322" i="9"/>
  <c r="H321" i="9"/>
  <c r="E321" i="9" s="1"/>
  <c r="B321" i="9" s="1"/>
  <c r="G321" i="9"/>
  <c r="F321" i="9"/>
  <c r="H320" i="9"/>
  <c r="G320" i="9"/>
  <c r="E320" i="9" s="1"/>
  <c r="B320" i="9" s="1"/>
  <c r="F320" i="9"/>
  <c r="H319" i="9"/>
  <c r="E319" i="9" s="1"/>
  <c r="G319" i="9"/>
  <c r="F319" i="9"/>
  <c r="H318" i="9"/>
  <c r="G318" i="9"/>
  <c r="E318" i="9" s="1"/>
  <c r="B318" i="9" s="1"/>
  <c r="F318" i="9"/>
  <c r="H317" i="9"/>
  <c r="G317" i="9"/>
  <c r="F317" i="9"/>
  <c r="F316" i="9"/>
  <c r="F315" i="9"/>
  <c r="F314" i="9"/>
  <c r="H313" i="9"/>
  <c r="E313" i="9" s="1"/>
  <c r="G313" i="9"/>
  <c r="F313" i="9"/>
  <c r="B313" i="9"/>
  <c r="H312" i="9"/>
  <c r="G312" i="9"/>
  <c r="F312" i="9"/>
  <c r="H311" i="9"/>
  <c r="G311" i="9"/>
  <c r="E311" i="9" s="1"/>
  <c r="B311" i="9" s="1"/>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B283" i="9" s="1"/>
  <c r="M282" i="9"/>
  <c r="F282" i="9" s="1"/>
  <c r="B282" i="9" s="1"/>
  <c r="L282" i="9"/>
  <c r="E282" i="9"/>
  <c r="M281" i="9"/>
  <c r="L281" i="9"/>
  <c r="F281" i="9" s="1"/>
  <c r="E281" i="9"/>
  <c r="B281" i="9" s="1"/>
  <c r="M280" i="9"/>
  <c r="F280" i="9" s="1"/>
  <c r="B280" i="9" s="1"/>
  <c r="L280" i="9"/>
  <c r="E280" i="9"/>
  <c r="M279" i="9"/>
  <c r="L279" i="9"/>
  <c r="F279" i="9" s="1"/>
  <c r="E279" i="9"/>
  <c r="B279" i="9" s="1"/>
  <c r="M278" i="9"/>
  <c r="F278" i="9" s="1"/>
  <c r="B278" i="9" s="1"/>
  <c r="L278" i="9"/>
  <c r="E278" i="9"/>
  <c r="M277" i="9"/>
  <c r="L277" i="9"/>
  <c r="F277" i="9" s="1"/>
  <c r="E277" i="9"/>
  <c r="B277" i="9" s="1"/>
  <c r="M276" i="9"/>
  <c r="F276" i="9" s="1"/>
  <c r="B276" i="9" s="1"/>
  <c r="L276" i="9"/>
  <c r="E276" i="9"/>
  <c r="M275" i="9"/>
  <c r="L275" i="9"/>
  <c r="F275" i="9" s="1"/>
  <c r="E275" i="9"/>
  <c r="B275" i="9" s="1"/>
  <c r="M274" i="9"/>
  <c r="F274" i="9" s="1"/>
  <c r="B274" i="9" s="1"/>
  <c r="L274" i="9"/>
  <c r="E274" i="9"/>
  <c r="M273" i="9"/>
  <c r="L273" i="9"/>
  <c r="F273" i="9" s="1"/>
  <c r="E273" i="9"/>
  <c r="B273" i="9" s="1"/>
  <c r="M272" i="9"/>
  <c r="F272" i="9" s="1"/>
  <c r="B272" i="9" s="1"/>
  <c r="L272" i="9"/>
  <c r="E272" i="9"/>
  <c r="M271" i="9"/>
  <c r="L271" i="9"/>
  <c r="F271" i="9" s="1"/>
  <c r="E271" i="9"/>
  <c r="B271" i="9" s="1"/>
  <c r="M270" i="9"/>
  <c r="F270" i="9" s="1"/>
  <c r="B270" i="9" s="1"/>
  <c r="L270" i="9"/>
  <c r="E270" i="9"/>
  <c r="M269" i="9"/>
  <c r="L269" i="9"/>
  <c r="F269" i="9" s="1"/>
  <c r="E269" i="9"/>
  <c r="B269" i="9" s="1"/>
  <c r="M268" i="9"/>
  <c r="F268" i="9" s="1"/>
  <c r="B268" i="9" s="1"/>
  <c r="L268" i="9"/>
  <c r="E268" i="9"/>
  <c r="M267" i="9"/>
  <c r="L267" i="9"/>
  <c r="F267" i="9" s="1"/>
  <c r="E267" i="9"/>
  <c r="B267" i="9" s="1"/>
  <c r="M266" i="9"/>
  <c r="F266" i="9" s="1"/>
  <c r="B266" i="9" s="1"/>
  <c r="L266" i="9"/>
  <c r="E266" i="9"/>
  <c r="M265" i="9"/>
  <c r="L265" i="9"/>
  <c r="F265" i="9" s="1"/>
  <c r="E265" i="9"/>
  <c r="B265" i="9" s="1"/>
  <c r="M264" i="9"/>
  <c r="F264" i="9" s="1"/>
  <c r="B264" i="9" s="1"/>
  <c r="L264" i="9"/>
  <c r="E264" i="9"/>
  <c r="M263" i="9"/>
  <c r="L263" i="9"/>
  <c r="F263" i="9" s="1"/>
  <c r="E263" i="9"/>
  <c r="B263" i="9" s="1"/>
  <c r="M262" i="9"/>
  <c r="F262" i="9" s="1"/>
  <c r="B262" i="9" s="1"/>
  <c r="L262" i="9"/>
  <c r="E262" i="9"/>
  <c r="M261" i="9"/>
  <c r="L261" i="9"/>
  <c r="F261" i="9" s="1"/>
  <c r="E261" i="9"/>
  <c r="B261" i="9" s="1"/>
  <c r="M260" i="9"/>
  <c r="F260" i="9" s="1"/>
  <c r="B260" i="9" s="1"/>
  <c r="L260" i="9"/>
  <c r="E260" i="9"/>
  <c r="M259" i="9"/>
  <c r="L259" i="9"/>
  <c r="F259" i="9" s="1"/>
  <c r="E259" i="9"/>
  <c r="B259" i="9" s="1"/>
  <c r="M258" i="9"/>
  <c r="F258" i="9" s="1"/>
  <c r="B258" i="9" s="1"/>
  <c r="L258" i="9"/>
  <c r="E258" i="9"/>
  <c r="M257" i="9"/>
  <c r="L257" i="9"/>
  <c r="F257" i="9" s="1"/>
  <c r="E257" i="9"/>
  <c r="B257" i="9" s="1"/>
  <c r="M256" i="9"/>
  <c r="F256" i="9" s="1"/>
  <c r="B256" i="9" s="1"/>
  <c r="L256" i="9"/>
  <c r="E256" i="9"/>
  <c r="M255" i="9"/>
  <c r="L255" i="9"/>
  <c r="F255" i="9" s="1"/>
  <c r="E255" i="9"/>
  <c r="B255" i="9" s="1"/>
  <c r="M254" i="9"/>
  <c r="F254" i="9" s="1"/>
  <c r="B254" i="9" s="1"/>
  <c r="L254" i="9"/>
  <c r="E254" i="9"/>
  <c r="M253" i="9"/>
  <c r="L253" i="9"/>
  <c r="F253" i="9" s="1"/>
  <c r="E253" i="9"/>
  <c r="B253" i="9" s="1"/>
  <c r="M252" i="9"/>
  <c r="F252" i="9" s="1"/>
  <c r="B252" i="9" s="1"/>
  <c r="L252" i="9"/>
  <c r="E252" i="9"/>
  <c r="M251" i="9"/>
  <c r="L251" i="9"/>
  <c r="F251" i="9" s="1"/>
  <c r="E251" i="9"/>
  <c r="B251" i="9" s="1"/>
  <c r="M250" i="9"/>
  <c r="F250" i="9" s="1"/>
  <c r="B250" i="9" s="1"/>
  <c r="L250" i="9"/>
  <c r="E250" i="9"/>
  <c r="M249" i="9"/>
  <c r="L249" i="9"/>
  <c r="F249" i="9" s="1"/>
  <c r="E249" i="9"/>
  <c r="B249" i="9" s="1"/>
  <c r="M248" i="9"/>
  <c r="F248" i="9" s="1"/>
  <c r="B248" i="9" s="1"/>
  <c r="L248" i="9"/>
  <c r="E248" i="9"/>
  <c r="M247" i="9"/>
  <c r="L247" i="9"/>
  <c r="F247" i="9" s="1"/>
  <c r="E247" i="9"/>
  <c r="B247" i="9" s="1"/>
  <c r="M246" i="9"/>
  <c r="F246" i="9" s="1"/>
  <c r="B246" i="9" s="1"/>
  <c r="L246" i="9"/>
  <c r="E246" i="9"/>
  <c r="M245" i="9"/>
  <c r="L245" i="9"/>
  <c r="F245" i="9" s="1"/>
  <c r="E245" i="9"/>
  <c r="B245" i="9" s="1"/>
  <c r="M244" i="9"/>
  <c r="L244" i="9"/>
  <c r="E244" i="9"/>
  <c r="M243" i="9"/>
  <c r="L243" i="9"/>
  <c r="F243" i="9" s="1"/>
  <c r="E243" i="9"/>
  <c r="M242" i="9"/>
  <c r="F242" i="9" s="1"/>
  <c r="B242" i="9" s="1"/>
  <c r="L242" i="9"/>
  <c r="E242" i="9"/>
  <c r="M241" i="9"/>
  <c r="L241" i="9"/>
  <c r="F241" i="9" s="1"/>
  <c r="E241" i="9"/>
  <c r="B241" i="9" s="1"/>
  <c r="M240" i="9"/>
  <c r="F240" i="9" s="1"/>
  <c r="B240" i="9" s="1"/>
  <c r="L240" i="9"/>
  <c r="E240" i="9"/>
  <c r="M239" i="9"/>
  <c r="L239" i="9"/>
  <c r="F239" i="9" s="1"/>
  <c r="E239" i="9"/>
  <c r="M238" i="9"/>
  <c r="L238" i="9"/>
  <c r="F238" i="9"/>
  <c r="B238" i="9" s="1"/>
  <c r="E238" i="9"/>
  <c r="M237" i="9"/>
  <c r="L237" i="9"/>
  <c r="E237" i="9"/>
  <c r="M236" i="9"/>
  <c r="L236" i="9"/>
  <c r="F236" i="9" s="1"/>
  <c r="B236" i="9" s="1"/>
  <c r="E236" i="9"/>
  <c r="M235" i="9"/>
  <c r="L235" i="9"/>
  <c r="F235" i="9" s="1"/>
  <c r="E235" i="9"/>
  <c r="B235" i="9" s="1"/>
  <c r="M234" i="9"/>
  <c r="L234" i="9"/>
  <c r="F234" i="9"/>
  <c r="B234" i="9" s="1"/>
  <c r="E234" i="9"/>
  <c r="M233" i="9"/>
  <c r="L233" i="9"/>
  <c r="F233" i="9" s="1"/>
  <c r="E233" i="9"/>
  <c r="B233" i="9" s="1"/>
  <c r="M232" i="9"/>
  <c r="L232" i="9"/>
  <c r="F232" i="9"/>
  <c r="B232" i="9" s="1"/>
  <c r="E232" i="9"/>
  <c r="M231" i="9"/>
  <c r="L231" i="9"/>
  <c r="F231" i="9" s="1"/>
  <c r="E231" i="9"/>
  <c r="B231" i="9" s="1"/>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G157" i="9"/>
  <c r="F157" i="9"/>
  <c r="B157" i="9"/>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F151" i="9"/>
  <c r="H150" i="9"/>
  <c r="G150" i="9"/>
  <c r="E150" i="9" s="1"/>
  <c r="F150" i="9"/>
  <c r="B150" i="9"/>
  <c r="H149" i="9"/>
  <c r="E149" i="9" s="1"/>
  <c r="B149" i="9" s="1"/>
  <c r="G149" i="9"/>
  <c r="F149" i="9"/>
  <c r="H148" i="9"/>
  <c r="G148" i="9"/>
  <c r="F148" i="9"/>
  <c r="E148" i="9"/>
  <c r="B148" i="9" s="1"/>
  <c r="H147" i="9"/>
  <c r="G147" i="9"/>
  <c r="F147" i="9"/>
  <c r="E147" i="9"/>
  <c r="B147" i="9" s="1"/>
  <c r="H146" i="9"/>
  <c r="G146" i="9"/>
  <c r="F146" i="9"/>
  <c r="H145" i="9"/>
  <c r="G145" i="9"/>
  <c r="F145" i="9"/>
  <c r="E145" i="9"/>
  <c r="B145" i="9" s="1"/>
  <c r="H144" i="9"/>
  <c r="G144" i="9"/>
  <c r="F144" i="9"/>
  <c r="E144" i="9"/>
  <c r="B144" i="9" s="1"/>
  <c r="H143" i="9"/>
  <c r="G143" i="9"/>
  <c r="E143" i="9" s="1"/>
  <c r="B143" i="9" s="1"/>
  <c r="F143" i="9"/>
  <c r="H142" i="9"/>
  <c r="G142" i="9"/>
  <c r="E142" i="9" s="1"/>
  <c r="B142" i="9" s="1"/>
  <c r="F142" i="9"/>
  <c r="H141" i="9"/>
  <c r="G141" i="9"/>
  <c r="E141" i="9" s="1"/>
  <c r="B141" i="9" s="1"/>
  <c r="F141" i="9"/>
  <c r="H140" i="9"/>
  <c r="E140" i="9" s="1"/>
  <c r="G140" i="9"/>
  <c r="F140" i="9"/>
  <c r="B140" i="9"/>
  <c r="H139" i="9"/>
  <c r="G139" i="9"/>
  <c r="F139" i="9"/>
  <c r="E139" i="9"/>
  <c r="B139" i="9" s="1"/>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E133" i="9" s="1"/>
  <c r="B133" i="9" s="1"/>
  <c r="F133" i="9"/>
  <c r="H132" i="9"/>
  <c r="E132" i="9" s="1"/>
  <c r="G132" i="9"/>
  <c r="F132" i="9"/>
  <c r="B132" i="9"/>
  <c r="H131" i="9"/>
  <c r="G131" i="9"/>
  <c r="F131" i="9"/>
  <c r="E131" i="9"/>
  <c r="B131" i="9" s="1"/>
  <c r="H130" i="9"/>
  <c r="G130" i="9"/>
  <c r="E130" i="9" s="1"/>
  <c r="F130" i="9"/>
  <c r="B130" i="9"/>
  <c r="H129" i="9"/>
  <c r="G129" i="9"/>
  <c r="F129" i="9"/>
  <c r="E129" i="9"/>
  <c r="B129" i="9" s="1"/>
  <c r="H128" i="9"/>
  <c r="E128" i="9" s="1"/>
  <c r="G128" i="9"/>
  <c r="F128" i="9"/>
  <c r="H127" i="9"/>
  <c r="G127" i="9"/>
  <c r="E127" i="9" s="1"/>
  <c r="B127" i="9" s="1"/>
  <c r="F127" i="9"/>
  <c r="H126" i="9"/>
  <c r="G126" i="9"/>
  <c r="E126" i="9" s="1"/>
  <c r="B126" i="9" s="1"/>
  <c r="F126" i="9"/>
  <c r="H125" i="9"/>
  <c r="G125" i="9"/>
  <c r="E125" i="9" s="1"/>
  <c r="B125" i="9" s="1"/>
  <c r="F125" i="9"/>
  <c r="H124" i="9"/>
  <c r="E124" i="9" s="1"/>
  <c r="G124" i="9"/>
  <c r="F124" i="9"/>
  <c r="B124" i="9"/>
  <c r="H123" i="9"/>
  <c r="G123" i="9"/>
  <c r="F123" i="9"/>
  <c r="E123" i="9"/>
  <c r="B123" i="9" s="1"/>
  <c r="H122" i="9"/>
  <c r="G122" i="9"/>
  <c r="E122" i="9" s="1"/>
  <c r="F122" i="9"/>
  <c r="B122" i="9"/>
  <c r="H121" i="9"/>
  <c r="G121" i="9"/>
  <c r="F121" i="9"/>
  <c r="E121" i="9"/>
  <c r="B121" i="9" s="1"/>
  <c r="H120" i="9"/>
  <c r="E120" i="9" s="1"/>
  <c r="G120" i="9"/>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G57" i="9"/>
  <c r="F57" i="9"/>
  <c r="H56" i="9"/>
  <c r="G56" i="9"/>
  <c r="E56" i="9" s="1"/>
  <c r="F56" i="9"/>
  <c r="H55" i="9"/>
  <c r="G55" i="9"/>
  <c r="E55" i="9" s="1"/>
  <c r="B55" i="9" s="1"/>
  <c r="F55" i="9"/>
  <c r="H54" i="9"/>
  <c r="E54" i="9" s="1"/>
  <c r="B54" i="9" s="1"/>
  <c r="G54" i="9"/>
  <c r="F54" i="9"/>
  <c r="H53" i="9"/>
  <c r="E53" i="9" s="1"/>
  <c r="B53" i="9" s="1"/>
  <c r="G53" i="9"/>
  <c r="F53" i="9"/>
  <c r="H52" i="9"/>
  <c r="G52" i="9"/>
  <c r="F52" i="9"/>
  <c r="H51" i="9"/>
  <c r="G51" i="9"/>
  <c r="E51" i="9" s="1"/>
  <c r="B51" i="9" s="1"/>
  <c r="F51" i="9"/>
  <c r="H50" i="9"/>
  <c r="E50" i="9" s="1"/>
  <c r="G50" i="9"/>
  <c r="F50" i="9"/>
  <c r="B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F40" i="9"/>
  <c r="H39" i="9"/>
  <c r="G39" i="9"/>
  <c r="E39" i="9" s="1"/>
  <c r="B39" i="9" s="1"/>
  <c r="F39" i="9"/>
  <c r="H38" i="9"/>
  <c r="E38" i="9" s="1"/>
  <c r="B38" i="9" s="1"/>
  <c r="G38" i="9"/>
  <c r="F38" i="9"/>
  <c r="H37" i="9"/>
  <c r="G37" i="9"/>
  <c r="F37" i="9"/>
  <c r="H36" i="9"/>
  <c r="G36" i="9"/>
  <c r="E36" i="9" s="1"/>
  <c r="B36" i="9" s="1"/>
  <c r="F36" i="9"/>
  <c r="H35" i="9"/>
  <c r="G35" i="9"/>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C1681" i="1" s="1"/>
  <c r="H1681" i="1" s="1"/>
  <c r="D97" i="8"/>
  <c r="D92" i="8"/>
  <c r="D87" i="8"/>
  <c r="D82" i="8"/>
  <c r="D77" i="8"/>
  <c r="D72" i="8"/>
  <c r="D67" i="8"/>
  <c r="D62" i="8"/>
  <c r="D57" i="8"/>
  <c r="D51" i="8" s="1"/>
  <c r="C1628" i="1" s="1"/>
  <c r="D52" i="8"/>
  <c r="D46" i="8"/>
  <c r="D37" i="8"/>
  <c r="D27" i="8"/>
  <c r="D25" i="8" s="1"/>
  <c r="C1602" i="1" s="1"/>
  <c r="D18" i="8"/>
  <c r="D8" i="8"/>
  <c r="D6" i="8" s="1"/>
  <c r="C1583" i="1" s="1"/>
  <c r="H1583" i="1" s="1"/>
  <c r="E44" i="7"/>
  <c r="D44" i="7"/>
  <c r="C1577" i="1" s="1"/>
  <c r="E39" i="7"/>
  <c r="D39" i="7"/>
  <c r="E30" i="7"/>
  <c r="D30" i="7"/>
  <c r="C1563" i="1" s="1"/>
  <c r="E23" i="7"/>
  <c r="D23" i="7"/>
  <c r="E14" i="7"/>
  <c r="D1547" i="1" s="1"/>
  <c r="D14" i="7"/>
  <c r="C1547" i="1" s="1"/>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1264" i="1" s="1"/>
  <c r="D260" i="5"/>
  <c r="C1264" i="1" s="1"/>
  <c r="F259" i="5"/>
  <c r="F258" i="5"/>
  <c r="F257" i="5"/>
  <c r="E256" i="5"/>
  <c r="D1260" i="1" s="1"/>
  <c r="D256"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F71" i="5" s="1"/>
  <c r="D71" i="5"/>
  <c r="E70" i="5"/>
  <c r="F68" i="5"/>
  <c r="F67" i="5"/>
  <c r="F66" i="5"/>
  <c r="F65" i="5"/>
  <c r="F64" i="5"/>
  <c r="E63" i="5"/>
  <c r="D63" i="5"/>
  <c r="F63" i="5" s="1"/>
  <c r="F62" i="5"/>
  <c r="F61" i="5"/>
  <c r="F60" i="5"/>
  <c r="F59" i="5"/>
  <c r="F58" i="5"/>
  <c r="F57" i="5"/>
  <c r="F56" i="5"/>
  <c r="E56" i="5"/>
  <c r="D56" i="5"/>
  <c r="F55" i="5"/>
  <c r="F54" i="5"/>
  <c r="F53" i="5"/>
  <c r="E52" i="5"/>
  <c r="D1057" i="1" s="1"/>
  <c r="H1057" i="1" s="1"/>
  <c r="D52" i="5"/>
  <c r="F52" i="5" s="1"/>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E13" i="5"/>
  <c r="F13" i="5" s="1"/>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D584"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E430"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D466" i="4" s="1"/>
  <c r="F466"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8" i="4" s="1"/>
  <c r="F427" i="4"/>
  <c r="E427" i="4"/>
  <c r="D427" i="4"/>
  <c r="D648" i="4" s="1"/>
  <c r="F648" i="4" s="1"/>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E373" i="4" s="1"/>
  <c r="D368" i="1" s="1"/>
  <c r="D393" i="4"/>
  <c r="F393" i="4" s="1"/>
  <c r="F392" i="4"/>
  <c r="F391" i="4"/>
  <c r="F390" i="4"/>
  <c r="F389" i="4"/>
  <c r="E388" i="4"/>
  <c r="D388" i="4"/>
  <c r="D373"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E361" i="4" s="1"/>
  <c r="D366" i="4"/>
  <c r="F365" i="4"/>
  <c r="F364" i="4"/>
  <c r="F363" i="4"/>
  <c r="E362" i="4"/>
  <c r="D362" i="4"/>
  <c r="F362"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D321" i="4" s="1"/>
  <c r="F321"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E309" i="4" s="1"/>
  <c r="E308"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1" i="1" s="1"/>
  <c r="D165" i="4"/>
  <c r="F163" i="4"/>
  <c r="F162" i="4"/>
  <c r="F161" i="4"/>
  <c r="E160" i="4"/>
  <c r="D160" i="4"/>
  <c r="F159" i="4"/>
  <c r="F158" i="4"/>
  <c r="F157" i="4"/>
  <c r="F156" i="4"/>
  <c r="F155" i="4"/>
  <c r="E154" i="4"/>
  <c r="E153" i="4" s="1"/>
  <c r="D149" i="1" s="1"/>
  <c r="D154" i="4"/>
  <c r="D153" i="4" s="1"/>
  <c r="F151" i="4"/>
  <c r="F150" i="4"/>
  <c r="F149" i="4"/>
  <c r="F148" i="4"/>
  <c r="F147" i="4"/>
  <c r="F146" i="4"/>
  <c r="F145" i="4"/>
  <c r="F144" i="4"/>
  <c r="F143" i="4"/>
  <c r="F142" i="4"/>
  <c r="E141" i="4"/>
  <c r="D141" i="4"/>
  <c r="E140" i="4"/>
  <c r="F139" i="4"/>
  <c r="F138" i="4"/>
  <c r="F137" i="4"/>
  <c r="F136" i="4"/>
  <c r="E135" i="4"/>
  <c r="F135" i="4" s="1"/>
  <c r="D135" i="4"/>
  <c r="E134" i="4"/>
  <c r="D134"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G1684" i="1" s="1"/>
  <c r="H1683" i="1"/>
  <c r="G1683" i="1"/>
  <c r="C1683" i="1"/>
  <c r="G1682" i="1"/>
  <c r="C1682" i="1"/>
  <c r="H1682" i="1" s="1"/>
  <c r="H1680" i="1"/>
  <c r="C1680" i="1"/>
  <c r="G1680" i="1" s="1"/>
  <c r="H1679" i="1"/>
  <c r="G1679" i="1"/>
  <c r="C1679" i="1"/>
  <c r="H1678" i="1"/>
  <c r="C1678" i="1"/>
  <c r="G1678" i="1" s="1"/>
  <c r="G1677" i="1"/>
  <c r="C1677" i="1"/>
  <c r="H1677" i="1" s="1"/>
  <c r="C1676" i="1"/>
  <c r="G1676" i="1" s="1"/>
  <c r="H1675" i="1"/>
  <c r="G1675" i="1"/>
  <c r="C1675" i="1"/>
  <c r="G1674" i="1"/>
  <c r="C1674" i="1"/>
  <c r="H1674" i="1" s="1"/>
  <c r="C1673" i="1"/>
  <c r="H1673" i="1" s="1"/>
  <c r="H1672" i="1"/>
  <c r="C1672" i="1"/>
  <c r="G1672" i="1" s="1"/>
  <c r="H1671" i="1"/>
  <c r="G1671" i="1"/>
  <c r="C1671" i="1"/>
  <c r="C1670" i="1"/>
  <c r="G1670" i="1" s="1"/>
  <c r="C1669" i="1"/>
  <c r="H1669" i="1" s="1"/>
  <c r="C1668" i="1"/>
  <c r="G1668" i="1" s="1"/>
  <c r="H1667" i="1"/>
  <c r="G1667" i="1"/>
  <c r="C1667" i="1"/>
  <c r="G1666" i="1"/>
  <c r="C1666" i="1"/>
  <c r="H1666" i="1" s="1"/>
  <c r="C1665" i="1"/>
  <c r="H1665" i="1" s="1"/>
  <c r="H1664" i="1"/>
  <c r="C1664" i="1"/>
  <c r="G1664" i="1" s="1"/>
  <c r="H1663" i="1"/>
  <c r="G1663" i="1"/>
  <c r="C1663" i="1"/>
  <c r="H1662" i="1"/>
  <c r="C1662" i="1"/>
  <c r="G1662" i="1" s="1"/>
  <c r="G1661" i="1"/>
  <c r="C1661" i="1"/>
  <c r="H1661" i="1" s="1"/>
  <c r="C1660" i="1"/>
  <c r="G1660" i="1" s="1"/>
  <c r="H1659" i="1"/>
  <c r="G1659" i="1"/>
  <c r="C1659" i="1"/>
  <c r="G1658" i="1"/>
  <c r="C1658" i="1"/>
  <c r="H1658" i="1" s="1"/>
  <c r="C1657" i="1"/>
  <c r="H1657" i="1" s="1"/>
  <c r="H1656" i="1"/>
  <c r="C1656" i="1"/>
  <c r="G1656" i="1" s="1"/>
  <c r="H1655" i="1"/>
  <c r="G1655" i="1"/>
  <c r="C1655" i="1"/>
  <c r="H1654" i="1"/>
  <c r="C1654" i="1"/>
  <c r="G1654" i="1" s="1"/>
  <c r="G1653" i="1"/>
  <c r="C1653" i="1"/>
  <c r="H1653" i="1" s="1"/>
  <c r="C1652" i="1"/>
  <c r="G1652" i="1" s="1"/>
  <c r="H1651" i="1"/>
  <c r="G1651" i="1"/>
  <c r="C1651" i="1"/>
  <c r="G1650" i="1"/>
  <c r="C1650" i="1"/>
  <c r="H1650" i="1" s="1"/>
  <c r="C1649" i="1"/>
  <c r="H1649" i="1" s="1"/>
  <c r="H1648" i="1"/>
  <c r="C1648" i="1"/>
  <c r="G1648" i="1" s="1"/>
  <c r="H1647" i="1"/>
  <c r="G1647" i="1"/>
  <c r="C1647" i="1"/>
  <c r="H1646" i="1"/>
  <c r="C1646" i="1"/>
  <c r="G1646" i="1" s="1"/>
  <c r="C1645" i="1"/>
  <c r="H1645" i="1" s="1"/>
  <c r="C1644" i="1"/>
  <c r="G1644" i="1" s="1"/>
  <c r="H1643" i="1"/>
  <c r="G1643" i="1"/>
  <c r="C1643" i="1"/>
  <c r="C1642" i="1"/>
  <c r="G1642" i="1" s="1"/>
  <c r="C1641" i="1"/>
  <c r="H1641" i="1" s="1"/>
  <c r="H1640" i="1"/>
  <c r="C1640" i="1"/>
  <c r="G1640" i="1" s="1"/>
  <c r="H1639" i="1"/>
  <c r="G1639" i="1"/>
  <c r="C1639" i="1"/>
  <c r="C1638" i="1"/>
  <c r="G1638" i="1" s="1"/>
  <c r="C1637" i="1"/>
  <c r="H1637" i="1" s="1"/>
  <c r="H1636" i="1"/>
  <c r="C1636" i="1"/>
  <c r="G1636" i="1" s="1"/>
  <c r="C1635" i="1"/>
  <c r="H1635" i="1" s="1"/>
  <c r="C1634" i="1"/>
  <c r="H1634" i="1" s="1"/>
  <c r="C1633" i="1"/>
  <c r="H1633" i="1" s="1"/>
  <c r="H1632" i="1"/>
  <c r="C1632" i="1"/>
  <c r="G1632" i="1" s="1"/>
  <c r="H1631" i="1"/>
  <c r="G1631" i="1"/>
  <c r="C1631" i="1"/>
  <c r="G1630" i="1"/>
  <c r="C1630" i="1"/>
  <c r="H1630" i="1" s="1"/>
  <c r="C1629" i="1"/>
  <c r="H1629" i="1" s="1"/>
  <c r="H1627" i="1"/>
  <c r="G1627" i="1"/>
  <c r="C1627" i="1"/>
  <c r="G1626" i="1"/>
  <c r="C1626" i="1"/>
  <c r="H1626" i="1" s="1"/>
  <c r="C1625" i="1"/>
  <c r="H1625" i="1" s="1"/>
  <c r="H1624" i="1"/>
  <c r="C1624" i="1"/>
  <c r="G1624" i="1" s="1"/>
  <c r="H1623" i="1"/>
  <c r="G1623" i="1"/>
  <c r="C1623" i="1"/>
  <c r="H1620" i="1"/>
  <c r="C1620" i="1"/>
  <c r="G1620" i="1" s="1"/>
  <c r="H1619" i="1"/>
  <c r="G1619" i="1"/>
  <c r="C1619" i="1"/>
  <c r="G1618" i="1"/>
  <c r="C1618" i="1"/>
  <c r="H1618" i="1" s="1"/>
  <c r="C1617" i="1"/>
  <c r="H1617" i="1" s="1"/>
  <c r="H1616" i="1"/>
  <c r="C1616" i="1"/>
  <c r="G1616" i="1" s="1"/>
  <c r="H1615" i="1"/>
  <c r="G1615" i="1"/>
  <c r="C1615" i="1"/>
  <c r="G1614" i="1"/>
  <c r="C1614" i="1"/>
  <c r="H1614" i="1" s="1"/>
  <c r="C1613" i="1"/>
  <c r="H1613" i="1" s="1"/>
  <c r="H1612" i="1"/>
  <c r="C1612" i="1"/>
  <c r="G1612" i="1" s="1"/>
  <c r="H1611" i="1"/>
  <c r="G1611" i="1"/>
  <c r="C1611" i="1"/>
  <c r="G1610" i="1"/>
  <c r="C1610" i="1"/>
  <c r="H1610" i="1" s="1"/>
  <c r="C1609" i="1"/>
  <c r="H1609" i="1" s="1"/>
  <c r="H1608" i="1"/>
  <c r="C1608" i="1"/>
  <c r="G1608" i="1" s="1"/>
  <c r="H1607" i="1"/>
  <c r="G1607" i="1"/>
  <c r="C1607" i="1"/>
  <c r="C1606" i="1"/>
  <c r="H1606" i="1" s="1"/>
  <c r="C1605" i="1"/>
  <c r="H1605" i="1" s="1"/>
  <c r="H1603" i="1"/>
  <c r="G1603" i="1"/>
  <c r="C1603" i="1"/>
  <c r="C1601" i="1"/>
  <c r="H1601" i="1" s="1"/>
  <c r="H1600" i="1"/>
  <c r="C1600" i="1"/>
  <c r="G1600" i="1" s="1"/>
  <c r="H1599" i="1"/>
  <c r="G1599" i="1"/>
  <c r="C1599" i="1"/>
  <c r="G1598" i="1"/>
  <c r="C1598" i="1"/>
  <c r="H1598" i="1" s="1"/>
  <c r="C1597" i="1"/>
  <c r="H1597" i="1" s="1"/>
  <c r="H1596" i="1"/>
  <c r="C1596" i="1"/>
  <c r="G1596" i="1" s="1"/>
  <c r="H1595" i="1"/>
  <c r="G1595" i="1"/>
  <c r="C1595" i="1"/>
  <c r="C1594" i="1"/>
  <c r="H1594" i="1" s="1"/>
  <c r="C1593" i="1"/>
  <c r="H1593" i="1" s="1"/>
  <c r="H1592" i="1"/>
  <c r="C1592" i="1"/>
  <c r="G1592" i="1" s="1"/>
  <c r="H1591" i="1"/>
  <c r="G1591" i="1"/>
  <c r="C1591" i="1"/>
  <c r="G1590" i="1"/>
  <c r="C1590" i="1"/>
  <c r="H1590" i="1" s="1"/>
  <c r="C1589" i="1"/>
  <c r="H1589" i="1" s="1"/>
  <c r="H1588" i="1"/>
  <c r="C1588" i="1"/>
  <c r="G1588" i="1" s="1"/>
  <c r="C1587" i="1"/>
  <c r="H1587" i="1" s="1"/>
  <c r="C1586" i="1"/>
  <c r="H1586" i="1" s="1"/>
  <c r="C1585" i="1"/>
  <c r="H1585" i="1" s="1"/>
  <c r="H1584" i="1"/>
  <c r="C1584" i="1"/>
  <c r="G1584" i="1" s="1"/>
  <c r="G1582" i="1"/>
  <c r="C1582" i="1"/>
  <c r="D1581" i="1"/>
  <c r="C1581" i="1"/>
  <c r="J1581" i="1" s="1"/>
  <c r="D1580" i="1"/>
  <c r="C1580" i="1"/>
  <c r="G1579" i="1"/>
  <c r="D1579" i="1"/>
  <c r="C1579" i="1"/>
  <c r="D1578" i="1"/>
  <c r="J1578" i="1" s="1"/>
  <c r="C1578" i="1"/>
  <c r="D1577" i="1"/>
  <c r="D1576" i="1"/>
  <c r="H1576" i="1" s="1"/>
  <c r="C1576" i="1"/>
  <c r="D1575" i="1"/>
  <c r="J1575" i="1" s="1"/>
  <c r="C1575" i="1"/>
  <c r="G1574" i="1"/>
  <c r="D1574" i="1"/>
  <c r="C1574" i="1"/>
  <c r="J1574" i="1" s="1"/>
  <c r="D1573" i="1"/>
  <c r="C1573" i="1"/>
  <c r="H1573" i="1" s="1"/>
  <c r="D1572" i="1"/>
  <c r="C1572" i="1"/>
  <c r="H1572" i="1" s="1"/>
  <c r="H1570" i="1"/>
  <c r="D1570" i="1"/>
  <c r="C1570" i="1"/>
  <c r="J1570" i="1" s="1"/>
  <c r="D1569" i="1"/>
  <c r="J1569" i="1" s="1"/>
  <c r="C1569" i="1"/>
  <c r="H1569" i="1" s="1"/>
  <c r="D1568" i="1"/>
  <c r="G1568" i="1" s="1"/>
  <c r="C1568" i="1"/>
  <c r="D1567" i="1"/>
  <c r="C1567" i="1"/>
  <c r="D1566" i="1"/>
  <c r="H1566" i="1" s="1"/>
  <c r="C1566" i="1"/>
  <c r="D1565" i="1"/>
  <c r="J1565" i="1" s="1"/>
  <c r="C1565" i="1"/>
  <c r="G1564" i="1"/>
  <c r="D1564" i="1"/>
  <c r="C1564" i="1"/>
  <c r="D1563" i="1"/>
  <c r="D1562" i="1"/>
  <c r="C1562" i="1"/>
  <c r="H1562" i="1" s="1"/>
  <c r="G1561" i="1"/>
  <c r="D1561" i="1"/>
  <c r="C1561" i="1"/>
  <c r="J1561" i="1" s="1"/>
  <c r="D1560" i="1"/>
  <c r="C1560" i="1"/>
  <c r="D1559" i="1"/>
  <c r="H1559" i="1" s="1"/>
  <c r="C1559" i="1"/>
  <c r="D1558" i="1"/>
  <c r="C1558" i="1"/>
  <c r="D1557" i="1"/>
  <c r="C1557" i="1"/>
  <c r="J1557" i="1" s="1"/>
  <c r="C1556" i="1"/>
  <c r="D1554" i="1"/>
  <c r="C1554" i="1"/>
  <c r="H1554" i="1" s="1"/>
  <c r="G1553" i="1"/>
  <c r="D1553" i="1"/>
  <c r="C1553" i="1"/>
  <c r="D1552" i="1"/>
  <c r="J1552" i="1" s="1"/>
  <c r="C1552" i="1"/>
  <c r="H1552" i="1" s="1"/>
  <c r="D1551" i="1"/>
  <c r="C1551" i="1"/>
  <c r="J1551" i="1" s="1"/>
  <c r="D1550" i="1"/>
  <c r="J1550" i="1" s="1"/>
  <c r="C1550" i="1"/>
  <c r="D1549" i="1"/>
  <c r="C1549" i="1"/>
  <c r="G1549" i="1" s="1"/>
  <c r="D1548" i="1"/>
  <c r="J1548" i="1" s="1"/>
  <c r="C1548" i="1"/>
  <c r="H1548" i="1" s="1"/>
  <c r="D1546" i="1"/>
  <c r="C1546" i="1"/>
  <c r="D1545" i="1"/>
  <c r="J1545" i="1" s="1"/>
  <c r="C1545" i="1"/>
  <c r="G1545" i="1" s="1"/>
  <c r="D1544" i="1"/>
  <c r="C1544" i="1"/>
  <c r="G1543" i="1"/>
  <c r="D1543" i="1"/>
  <c r="C1543" i="1"/>
  <c r="D1542" i="1"/>
  <c r="C1542" i="1"/>
  <c r="H1542" i="1" s="1"/>
  <c r="D1541" i="1"/>
  <c r="J1541" i="1" s="1"/>
  <c r="C1541" i="1"/>
  <c r="G1541" i="1" s="1"/>
  <c r="D1540" i="1"/>
  <c r="C1540" i="1"/>
  <c r="G1536" i="1"/>
  <c r="D1536" i="1"/>
  <c r="H1536" i="1" s="1"/>
  <c r="C1536" i="1"/>
  <c r="G1535" i="1"/>
  <c r="D1535" i="1"/>
  <c r="H1535" i="1" s="1"/>
  <c r="C1535" i="1"/>
  <c r="G1534" i="1"/>
  <c r="D1534" i="1"/>
  <c r="H1534" i="1" s="1"/>
  <c r="C1534" i="1"/>
  <c r="G1533" i="1"/>
  <c r="D1533" i="1"/>
  <c r="H1533" i="1" s="1"/>
  <c r="C1533" i="1"/>
  <c r="G1532" i="1"/>
  <c r="D1532" i="1"/>
  <c r="H1532" i="1" s="1"/>
  <c r="C1532" i="1"/>
  <c r="G1531" i="1"/>
  <c r="D1531" i="1"/>
  <c r="H1531" i="1" s="1"/>
  <c r="C1531" i="1"/>
  <c r="G1530" i="1"/>
  <c r="D1530" i="1"/>
  <c r="H1530" i="1" s="1"/>
  <c r="C1530" i="1"/>
  <c r="G1529" i="1"/>
  <c r="D1529" i="1"/>
  <c r="H1529" i="1" s="1"/>
  <c r="C1529" i="1"/>
  <c r="G1528" i="1"/>
  <c r="D1528" i="1"/>
  <c r="H1528" i="1" s="1"/>
  <c r="C1528" i="1"/>
  <c r="G1527" i="1"/>
  <c r="D1527" i="1"/>
  <c r="H1527" i="1" s="1"/>
  <c r="C1527" i="1"/>
  <c r="G1526" i="1"/>
  <c r="D1526" i="1"/>
  <c r="H1526" i="1" s="1"/>
  <c r="C1526" i="1"/>
  <c r="G1525" i="1"/>
  <c r="D1525" i="1"/>
  <c r="H1525" i="1" s="1"/>
  <c r="C1525" i="1"/>
  <c r="G1524" i="1"/>
  <c r="D1524" i="1"/>
  <c r="H1524" i="1" s="1"/>
  <c r="C1524" i="1"/>
  <c r="G1523" i="1"/>
  <c r="D1523" i="1"/>
  <c r="H1523" i="1" s="1"/>
  <c r="C1523" i="1"/>
  <c r="D1522" i="1"/>
  <c r="H1522" i="1" s="1"/>
  <c r="C1522" i="1"/>
  <c r="G1521" i="1"/>
  <c r="D1521" i="1"/>
  <c r="H1521" i="1" s="1"/>
  <c r="C1521" i="1"/>
  <c r="G1520" i="1"/>
  <c r="D1520" i="1"/>
  <c r="H1520" i="1" s="1"/>
  <c r="C1520" i="1"/>
  <c r="G1519" i="1"/>
  <c r="D1519" i="1"/>
  <c r="H1519" i="1" s="1"/>
  <c r="C1519" i="1"/>
  <c r="G1518" i="1"/>
  <c r="D1518" i="1"/>
  <c r="H1518" i="1" s="1"/>
  <c r="C1518" i="1"/>
  <c r="G1517" i="1"/>
  <c r="D1517" i="1"/>
  <c r="H1517" i="1" s="1"/>
  <c r="C1517" i="1"/>
  <c r="G1516" i="1"/>
  <c r="D1516" i="1"/>
  <c r="H1516" i="1" s="1"/>
  <c r="C1516" i="1"/>
  <c r="G1515" i="1"/>
  <c r="D1515" i="1"/>
  <c r="H1515" i="1" s="1"/>
  <c r="C1515" i="1"/>
  <c r="G1514" i="1"/>
  <c r="D1514" i="1"/>
  <c r="H1514" i="1" s="1"/>
  <c r="C1514" i="1"/>
  <c r="D1513" i="1"/>
  <c r="H1513" i="1" s="1"/>
  <c r="C1513" i="1"/>
  <c r="G1512" i="1"/>
  <c r="D1512" i="1"/>
  <c r="H1512" i="1" s="1"/>
  <c r="C1512" i="1"/>
  <c r="C1511" i="1"/>
  <c r="G1509" i="1"/>
  <c r="D1509" i="1"/>
  <c r="H1509" i="1" s="1"/>
  <c r="C1509" i="1"/>
  <c r="G1508" i="1"/>
  <c r="D1508" i="1"/>
  <c r="H1508" i="1" s="1"/>
  <c r="C1508" i="1"/>
  <c r="G1507" i="1"/>
  <c r="D1507" i="1"/>
  <c r="H1507" i="1" s="1"/>
  <c r="C1507" i="1"/>
  <c r="G1506" i="1"/>
  <c r="D1506" i="1"/>
  <c r="H1506" i="1" s="1"/>
  <c r="C1506" i="1"/>
  <c r="G1505" i="1"/>
  <c r="D1505" i="1"/>
  <c r="H1505" i="1" s="1"/>
  <c r="C1505" i="1"/>
  <c r="G1504" i="1"/>
  <c r="D1504" i="1"/>
  <c r="H1504" i="1" s="1"/>
  <c r="C1504" i="1"/>
  <c r="G1503" i="1"/>
  <c r="D1503" i="1"/>
  <c r="H1503" i="1" s="1"/>
  <c r="C1503" i="1"/>
  <c r="G1502" i="1"/>
  <c r="D1502" i="1"/>
  <c r="H1502" i="1" s="1"/>
  <c r="C1502" i="1"/>
  <c r="G1501" i="1"/>
  <c r="D1501" i="1"/>
  <c r="H1501" i="1" s="1"/>
  <c r="C1501" i="1"/>
  <c r="G1500" i="1"/>
  <c r="D1500" i="1"/>
  <c r="H1500" i="1" s="1"/>
  <c r="C1500" i="1"/>
  <c r="G1499" i="1"/>
  <c r="D1499" i="1"/>
  <c r="H1499" i="1" s="1"/>
  <c r="C1499" i="1"/>
  <c r="G1498" i="1"/>
  <c r="D1498" i="1"/>
  <c r="H1498" i="1" s="1"/>
  <c r="C1498" i="1"/>
  <c r="G1497" i="1"/>
  <c r="D1497" i="1"/>
  <c r="H1497" i="1" s="1"/>
  <c r="C1497" i="1"/>
  <c r="G1496" i="1"/>
  <c r="D1496" i="1"/>
  <c r="H1496" i="1" s="1"/>
  <c r="C1496" i="1"/>
  <c r="G1495" i="1"/>
  <c r="D1495" i="1"/>
  <c r="H1495" i="1" s="1"/>
  <c r="C1495" i="1"/>
  <c r="G1494" i="1"/>
  <c r="D1494" i="1"/>
  <c r="H1494" i="1" s="1"/>
  <c r="C1494" i="1"/>
  <c r="G1493" i="1"/>
  <c r="D1493" i="1"/>
  <c r="H1493" i="1" s="1"/>
  <c r="C1493" i="1"/>
  <c r="G1492" i="1"/>
  <c r="D1492" i="1"/>
  <c r="H1492" i="1" s="1"/>
  <c r="C1492" i="1"/>
  <c r="G1491" i="1"/>
  <c r="D1491" i="1"/>
  <c r="H1491" i="1" s="1"/>
  <c r="C1491" i="1"/>
  <c r="G1490" i="1"/>
  <c r="D1490" i="1"/>
  <c r="H1490" i="1" s="1"/>
  <c r="C1490" i="1"/>
  <c r="G1489" i="1"/>
  <c r="D1489" i="1"/>
  <c r="H1489" i="1" s="1"/>
  <c r="C1489" i="1"/>
  <c r="G1488" i="1"/>
  <c r="D1488" i="1"/>
  <c r="H1488" i="1" s="1"/>
  <c r="C1488" i="1"/>
  <c r="G1487" i="1"/>
  <c r="D1487" i="1"/>
  <c r="H1487" i="1" s="1"/>
  <c r="C1487" i="1"/>
  <c r="G1486" i="1"/>
  <c r="D1486" i="1"/>
  <c r="H1486" i="1" s="1"/>
  <c r="C1486" i="1"/>
  <c r="G1485" i="1"/>
  <c r="D1485" i="1"/>
  <c r="H1485" i="1" s="1"/>
  <c r="C1485" i="1"/>
  <c r="G1484" i="1"/>
  <c r="D1484" i="1"/>
  <c r="H1484" i="1" s="1"/>
  <c r="C1484" i="1"/>
  <c r="G1483" i="1"/>
  <c r="D1483" i="1"/>
  <c r="H1483" i="1" s="1"/>
  <c r="C1483" i="1"/>
  <c r="G1482" i="1"/>
  <c r="D1482" i="1"/>
  <c r="H1482" i="1" s="1"/>
  <c r="C1482" i="1"/>
  <c r="G1481" i="1"/>
  <c r="D1481" i="1"/>
  <c r="H1481" i="1" s="1"/>
  <c r="C1481" i="1"/>
  <c r="G1480" i="1"/>
  <c r="D1480" i="1"/>
  <c r="H1480" i="1" s="1"/>
  <c r="C1480" i="1"/>
  <c r="G1479" i="1"/>
  <c r="D1479" i="1"/>
  <c r="H1479" i="1" s="1"/>
  <c r="C1479" i="1"/>
  <c r="G1478" i="1"/>
  <c r="D1478" i="1"/>
  <c r="H1478" i="1" s="1"/>
  <c r="C1478" i="1"/>
  <c r="G1477" i="1"/>
  <c r="D1477" i="1"/>
  <c r="H1477" i="1" s="1"/>
  <c r="C1477" i="1"/>
  <c r="G1476" i="1"/>
  <c r="D1476" i="1"/>
  <c r="H1476" i="1" s="1"/>
  <c r="C1476" i="1"/>
  <c r="G1475" i="1"/>
  <c r="D1475" i="1"/>
  <c r="H1475" i="1" s="1"/>
  <c r="C1475" i="1"/>
  <c r="G1474" i="1"/>
  <c r="D1474" i="1"/>
  <c r="H1474" i="1" s="1"/>
  <c r="C1474" i="1"/>
  <c r="G1473" i="1"/>
  <c r="D1473" i="1"/>
  <c r="H1473" i="1" s="1"/>
  <c r="C1473" i="1"/>
  <c r="G1472" i="1"/>
  <c r="D1472" i="1"/>
  <c r="H1472" i="1" s="1"/>
  <c r="C1472" i="1"/>
  <c r="G1471" i="1"/>
  <c r="D1471" i="1"/>
  <c r="H1471" i="1" s="1"/>
  <c r="C1471" i="1"/>
  <c r="G1470" i="1"/>
  <c r="D1470" i="1"/>
  <c r="H1470" i="1" s="1"/>
  <c r="C1470" i="1"/>
  <c r="G1469" i="1"/>
  <c r="D1469" i="1"/>
  <c r="H1469" i="1" s="1"/>
  <c r="C1469" i="1"/>
  <c r="G1468" i="1"/>
  <c r="D1468" i="1"/>
  <c r="H1468" i="1" s="1"/>
  <c r="C1468" i="1"/>
  <c r="G1467" i="1"/>
  <c r="D1467" i="1"/>
  <c r="H1467" i="1" s="1"/>
  <c r="C1467" i="1"/>
  <c r="G1466" i="1"/>
  <c r="D1466" i="1"/>
  <c r="H1466" i="1" s="1"/>
  <c r="C1466" i="1"/>
  <c r="G1465" i="1"/>
  <c r="D1465" i="1"/>
  <c r="H1465" i="1" s="1"/>
  <c r="C1465" i="1"/>
  <c r="G1464" i="1"/>
  <c r="D1464" i="1"/>
  <c r="H1464" i="1" s="1"/>
  <c r="C1464" i="1"/>
  <c r="G1463" i="1"/>
  <c r="D1463" i="1"/>
  <c r="H1463" i="1" s="1"/>
  <c r="C1463" i="1"/>
  <c r="G1462" i="1"/>
  <c r="D1462" i="1"/>
  <c r="H1462" i="1" s="1"/>
  <c r="C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G1434" i="1"/>
  <c r="D1434" i="1"/>
  <c r="H1434" i="1" s="1"/>
  <c r="C1434" i="1"/>
  <c r="G1433" i="1"/>
  <c r="D1433" i="1"/>
  <c r="H1433" i="1" s="1"/>
  <c r="C1433" i="1"/>
  <c r="G1432" i="1"/>
  <c r="D1432" i="1"/>
  <c r="H1432" i="1" s="1"/>
  <c r="C1432" i="1"/>
  <c r="G1431" i="1"/>
  <c r="D1431" i="1"/>
  <c r="H1431" i="1" s="1"/>
  <c r="C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G1423" i="1"/>
  <c r="D1423" i="1"/>
  <c r="H1423" i="1" s="1"/>
  <c r="C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G1411" i="1"/>
  <c r="D1411" i="1"/>
  <c r="H1411" i="1" s="1"/>
  <c r="C1411" i="1"/>
  <c r="G1410" i="1"/>
  <c r="D1410" i="1"/>
  <c r="H1410" i="1" s="1"/>
  <c r="C1410" i="1"/>
  <c r="G1409" i="1"/>
  <c r="D1409" i="1"/>
  <c r="H1409" i="1" s="1"/>
  <c r="C1409" i="1"/>
  <c r="G1408" i="1"/>
  <c r="D1408" i="1"/>
  <c r="H1408" i="1" s="1"/>
  <c r="C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D1389" i="1"/>
  <c r="C1389" i="1"/>
  <c r="D1388" i="1"/>
  <c r="H1388" i="1" s="1"/>
  <c r="C1388" i="1"/>
  <c r="D1387" i="1"/>
  <c r="G1387" i="1" s="1"/>
  <c r="C1387" i="1"/>
  <c r="G1386" i="1"/>
  <c r="D1386" i="1"/>
  <c r="H1386" i="1" s="1"/>
  <c r="C1386" i="1"/>
  <c r="D1385" i="1"/>
  <c r="C1385" i="1"/>
  <c r="D1384" i="1"/>
  <c r="C1384" i="1"/>
  <c r="G1383" i="1"/>
  <c r="D1383" i="1"/>
  <c r="H1383" i="1" s="1"/>
  <c r="C1383"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D1342" i="1"/>
  <c r="H1342" i="1" s="1"/>
  <c r="C1342" i="1"/>
  <c r="D1341" i="1"/>
  <c r="H1341" i="1" s="1"/>
  <c r="C1341" i="1"/>
  <c r="D1340" i="1"/>
  <c r="H1340" i="1" s="1"/>
  <c r="C1340"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9" i="1"/>
  <c r="D1329" i="1"/>
  <c r="H1329" i="1" s="1"/>
  <c r="C1329" i="1"/>
  <c r="G1328" i="1"/>
  <c r="D1328" i="1"/>
  <c r="H1328" i="1" s="1"/>
  <c r="C1328" i="1"/>
  <c r="G1327" i="1"/>
  <c r="D1327" i="1"/>
  <c r="H1327" i="1" s="1"/>
  <c r="C1327" i="1"/>
  <c r="G1326" i="1"/>
  <c r="D1326" i="1"/>
  <c r="H1326" i="1" s="1"/>
  <c r="C1326" i="1"/>
  <c r="G1325" i="1"/>
  <c r="D1325" i="1"/>
  <c r="H1325" i="1" s="1"/>
  <c r="C1325" i="1"/>
  <c r="G1324" i="1"/>
  <c r="D1324" i="1"/>
  <c r="H1324" i="1" s="1"/>
  <c r="C1324" i="1"/>
  <c r="D1323" i="1"/>
  <c r="H1323" i="1" s="1"/>
  <c r="C1323" i="1"/>
  <c r="D1322" i="1"/>
  <c r="H1322" i="1" s="1"/>
  <c r="C1322" i="1"/>
  <c r="G1321" i="1"/>
  <c r="D1321" i="1"/>
  <c r="H1321" i="1" s="1"/>
  <c r="C1321" i="1"/>
  <c r="G1320" i="1"/>
  <c r="D1320" i="1"/>
  <c r="H1320" i="1" s="1"/>
  <c r="C1320" i="1"/>
  <c r="D1319" i="1"/>
  <c r="H1319" i="1" s="1"/>
  <c r="C1319" i="1"/>
  <c r="D1318" i="1"/>
  <c r="H1318" i="1" s="1"/>
  <c r="C1318" i="1"/>
  <c r="G1317" i="1"/>
  <c r="D1317" i="1"/>
  <c r="H1317" i="1" s="1"/>
  <c r="C1317" i="1"/>
  <c r="G1316" i="1"/>
  <c r="D1316" i="1"/>
  <c r="H1316" i="1" s="1"/>
  <c r="C1316" i="1"/>
  <c r="D1315" i="1"/>
  <c r="H1315" i="1" s="1"/>
  <c r="C1315" i="1"/>
  <c r="D1314" i="1"/>
  <c r="H1314" i="1" s="1"/>
  <c r="C1314" i="1"/>
  <c r="G1313" i="1"/>
  <c r="D1313" i="1"/>
  <c r="H1313" i="1" s="1"/>
  <c r="C1313" i="1"/>
  <c r="G1312" i="1"/>
  <c r="D1312" i="1"/>
  <c r="H1312" i="1" s="1"/>
  <c r="C1312" i="1"/>
  <c r="D1311" i="1"/>
  <c r="H1311" i="1" s="1"/>
  <c r="C1311" i="1"/>
  <c r="D1310" i="1"/>
  <c r="H1310" i="1" s="1"/>
  <c r="C1310" i="1"/>
  <c r="G1309" i="1"/>
  <c r="D1309" i="1"/>
  <c r="H1309" i="1" s="1"/>
  <c r="C1309" i="1"/>
  <c r="G1308" i="1"/>
  <c r="D1308" i="1"/>
  <c r="H1308" i="1" s="1"/>
  <c r="C1308" i="1"/>
  <c r="D1307" i="1"/>
  <c r="H1307" i="1" s="1"/>
  <c r="C1307" i="1"/>
  <c r="D1306" i="1"/>
  <c r="H1306" i="1" s="1"/>
  <c r="C1306" i="1"/>
  <c r="G1305" i="1"/>
  <c r="D1305" i="1"/>
  <c r="H1305" i="1" s="1"/>
  <c r="C1305" i="1"/>
  <c r="G1304" i="1"/>
  <c r="D1304" i="1"/>
  <c r="H1304" i="1" s="1"/>
  <c r="C1304" i="1"/>
  <c r="D1303" i="1"/>
  <c r="H1303" i="1" s="1"/>
  <c r="C1303" i="1"/>
  <c r="D1302" i="1"/>
  <c r="H1302" i="1" s="1"/>
  <c r="C1302" i="1"/>
  <c r="D1301" i="1"/>
  <c r="H1301" i="1" s="1"/>
  <c r="C1301" i="1"/>
  <c r="D1300" i="1"/>
  <c r="D1299" i="1"/>
  <c r="H1299" i="1" s="1"/>
  <c r="C1299" i="1"/>
  <c r="D1298" i="1"/>
  <c r="H1298" i="1" s="1"/>
  <c r="C1298" i="1"/>
  <c r="G1297" i="1"/>
  <c r="D1297" i="1"/>
  <c r="H1297" i="1" s="1"/>
  <c r="C1297" i="1"/>
  <c r="D1296" i="1"/>
  <c r="H1296" i="1" s="1"/>
  <c r="C1296" i="1"/>
  <c r="D1295" i="1"/>
  <c r="H1295" i="1" s="1"/>
  <c r="C1295" i="1"/>
  <c r="D1294" i="1"/>
  <c r="H1294" i="1" s="1"/>
  <c r="C1294" i="1"/>
  <c r="G1293" i="1"/>
  <c r="D1293" i="1"/>
  <c r="H1293" i="1" s="1"/>
  <c r="C1293" i="1"/>
  <c r="D1292" i="1"/>
  <c r="H1292" i="1" s="1"/>
  <c r="C1292" i="1"/>
  <c r="D1291" i="1"/>
  <c r="H1291" i="1" s="1"/>
  <c r="C1291" i="1"/>
  <c r="D1290" i="1"/>
  <c r="H1290" i="1" s="1"/>
  <c r="C1290" i="1"/>
  <c r="G1289" i="1"/>
  <c r="D1289" i="1"/>
  <c r="H1289" i="1" s="1"/>
  <c r="C1289" i="1"/>
  <c r="D1288" i="1"/>
  <c r="H1288" i="1" s="1"/>
  <c r="C1288" i="1"/>
  <c r="D1287" i="1"/>
  <c r="C1287" i="1"/>
  <c r="D1286" i="1"/>
  <c r="H1286" i="1" s="1"/>
  <c r="C1286" i="1"/>
  <c r="H1285" i="1"/>
  <c r="D1285" i="1"/>
  <c r="G1285" i="1" s="1"/>
  <c r="C1285" i="1"/>
  <c r="H1284" i="1"/>
  <c r="D1284" i="1"/>
  <c r="G1284" i="1" s="1"/>
  <c r="C1284" i="1"/>
  <c r="H1283" i="1"/>
  <c r="D1283" i="1"/>
  <c r="G1283" i="1" s="1"/>
  <c r="C1283" i="1"/>
  <c r="H1282" i="1"/>
  <c r="D1282" i="1"/>
  <c r="G1282" i="1" s="1"/>
  <c r="C1282" i="1"/>
  <c r="C1281" i="1"/>
  <c r="H1280" i="1"/>
  <c r="D1280" i="1"/>
  <c r="G1280" i="1" s="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G1266" i="1"/>
  <c r="D1266" i="1"/>
  <c r="H1266" i="1" s="1"/>
  <c r="C1266" i="1"/>
  <c r="D1265" i="1"/>
  <c r="C1265" i="1"/>
  <c r="G1263" i="1"/>
  <c r="D1263" i="1"/>
  <c r="H1263" i="1" s="1"/>
  <c r="C1263" i="1"/>
  <c r="D1262" i="1"/>
  <c r="C1262" i="1"/>
  <c r="D1261" i="1"/>
  <c r="C1261" i="1"/>
  <c r="C1260" i="1"/>
  <c r="H1258" i="1"/>
  <c r="G1258" i="1"/>
  <c r="D1258" i="1"/>
  <c r="C1258" i="1"/>
  <c r="G1257" i="1"/>
  <c r="D1257" i="1"/>
  <c r="H1257" i="1" s="1"/>
  <c r="C1257" i="1"/>
  <c r="C1256" i="1"/>
  <c r="H1254" i="1"/>
  <c r="G1254" i="1"/>
  <c r="D1254" i="1"/>
  <c r="C1254" i="1"/>
  <c r="H1253" i="1"/>
  <c r="G1253" i="1"/>
  <c r="D1253" i="1"/>
  <c r="C1253" i="1"/>
  <c r="H1252" i="1"/>
  <c r="G1252" i="1"/>
  <c r="D1252" i="1"/>
  <c r="C1252" i="1"/>
  <c r="H1251"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D1222" i="1"/>
  <c r="G1222" i="1" s="1"/>
  <c r="C1222" i="1"/>
  <c r="D1221" i="1"/>
  <c r="G1221" i="1" s="1"/>
  <c r="C1221" i="1"/>
  <c r="D1220" i="1"/>
  <c r="G1220" i="1" s="1"/>
  <c r="C1220" i="1"/>
  <c r="D1219" i="1"/>
  <c r="G1219" i="1" s="1"/>
  <c r="C1219" i="1"/>
  <c r="D1218" i="1"/>
  <c r="G1218" i="1" s="1"/>
  <c r="C1218" i="1"/>
  <c r="D1217" i="1"/>
  <c r="G1217" i="1" s="1"/>
  <c r="C1217" i="1"/>
  <c r="D1216" i="1"/>
  <c r="G1216" i="1" s="1"/>
  <c r="C1216" i="1"/>
  <c r="D1215" i="1"/>
  <c r="G1215" i="1" s="1"/>
  <c r="C1215" i="1"/>
  <c r="D1214" i="1"/>
  <c r="G1214" i="1" s="1"/>
  <c r="C1214" i="1"/>
  <c r="D1213" i="1"/>
  <c r="G1213" i="1" s="1"/>
  <c r="C1213" i="1"/>
  <c r="D1212" i="1"/>
  <c r="G1212" i="1" s="1"/>
  <c r="C1212" i="1"/>
  <c r="D1211" i="1"/>
  <c r="G1211" i="1" s="1"/>
  <c r="C1211" i="1"/>
  <c r="D1210" i="1"/>
  <c r="G1210" i="1" s="1"/>
  <c r="C1210" i="1"/>
  <c r="D1209" i="1"/>
  <c r="G1209" i="1" s="1"/>
  <c r="C1209" i="1"/>
  <c r="D1208" i="1"/>
  <c r="G1208" i="1" s="1"/>
  <c r="C1208" i="1"/>
  <c r="D1207" i="1"/>
  <c r="G1207" i="1" s="1"/>
  <c r="C1207" i="1"/>
  <c r="D1206" i="1"/>
  <c r="G1206" i="1" s="1"/>
  <c r="C1206" i="1"/>
  <c r="D1205" i="1"/>
  <c r="G1205" i="1" s="1"/>
  <c r="C1205" i="1"/>
  <c r="D1204" i="1"/>
  <c r="G1204" i="1" s="1"/>
  <c r="C1204" i="1"/>
  <c r="D1203" i="1"/>
  <c r="G1203" i="1" s="1"/>
  <c r="C1203" i="1"/>
  <c r="D1202" i="1"/>
  <c r="C1202" i="1"/>
  <c r="D1201" i="1"/>
  <c r="D1200" i="1"/>
  <c r="G1200" i="1" s="1"/>
  <c r="C1200" i="1"/>
  <c r="D1199" i="1"/>
  <c r="G1199" i="1" s="1"/>
  <c r="C1199" i="1"/>
  <c r="D1198" i="1"/>
  <c r="G1198" i="1" s="1"/>
  <c r="C1198" i="1"/>
  <c r="D1197" i="1"/>
  <c r="G1197" i="1" s="1"/>
  <c r="C1197" i="1"/>
  <c r="D1196" i="1"/>
  <c r="G1196" i="1" s="1"/>
  <c r="C1196" i="1"/>
  <c r="D1195" i="1"/>
  <c r="G1195" i="1" s="1"/>
  <c r="C1195" i="1"/>
  <c r="D1194" i="1"/>
  <c r="G1194" i="1" s="1"/>
  <c r="C1194" i="1"/>
  <c r="D1193" i="1"/>
  <c r="G1193" i="1" s="1"/>
  <c r="C1193" i="1"/>
  <c r="D1192" i="1"/>
  <c r="G1192" i="1" s="1"/>
  <c r="C1192" i="1"/>
  <c r="D1191" i="1"/>
  <c r="G1191" i="1" s="1"/>
  <c r="C1191" i="1"/>
  <c r="D1190" i="1"/>
  <c r="G1190" i="1" s="1"/>
  <c r="C1190" i="1"/>
  <c r="D1189" i="1"/>
  <c r="G1189" i="1" s="1"/>
  <c r="C1189" i="1"/>
  <c r="D1188" i="1"/>
  <c r="G1188" i="1" s="1"/>
  <c r="C1188" i="1"/>
  <c r="D1187" i="1"/>
  <c r="G1187" i="1" s="1"/>
  <c r="C1187" i="1"/>
  <c r="D1186" i="1"/>
  <c r="G1186" i="1" s="1"/>
  <c r="C1186" i="1"/>
  <c r="D1185" i="1"/>
  <c r="G1185" i="1" s="1"/>
  <c r="C1185" i="1"/>
  <c r="D1184" i="1"/>
  <c r="G1184" i="1" s="1"/>
  <c r="C1184" i="1"/>
  <c r="D1183" i="1"/>
  <c r="G1183" i="1" s="1"/>
  <c r="C1183" i="1"/>
  <c r="C1182"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H1166" i="1"/>
  <c r="D1166" i="1"/>
  <c r="G1166" i="1" s="1"/>
  <c r="C1166" i="1"/>
  <c r="H1165" i="1"/>
  <c r="D1165" i="1"/>
  <c r="G1165" i="1" s="1"/>
  <c r="C1165" i="1"/>
  <c r="H1164" i="1"/>
  <c r="D1164" i="1"/>
  <c r="G1164" i="1" s="1"/>
  <c r="C1164" i="1"/>
  <c r="H1163" i="1"/>
  <c r="D1163" i="1"/>
  <c r="G1163" i="1" s="1"/>
  <c r="C1163" i="1"/>
  <c r="H1162" i="1"/>
  <c r="D1162" i="1"/>
  <c r="G1162" i="1" s="1"/>
  <c r="C1162"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G1155" i="1"/>
  <c r="D1155" i="1"/>
  <c r="H1155" i="1" s="1"/>
  <c r="C1155" i="1"/>
  <c r="H1154" i="1"/>
  <c r="G1154" i="1"/>
  <c r="D1154" i="1"/>
  <c r="C1154" i="1"/>
  <c r="H1153" i="1"/>
  <c r="G1153" i="1"/>
  <c r="D1153" i="1"/>
  <c r="C1153" i="1"/>
  <c r="G1152" i="1"/>
  <c r="D1152" i="1"/>
  <c r="H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H1076" i="1"/>
  <c r="D1076" i="1"/>
  <c r="G1076" i="1" s="1"/>
  <c r="C1076" i="1"/>
  <c r="D1075"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C1024" i="1"/>
  <c r="D1023" i="1"/>
  <c r="H1023" i="1" s="1"/>
  <c r="C1023" i="1"/>
  <c r="D1022" i="1"/>
  <c r="H1022" i="1" s="1"/>
  <c r="C1022" i="1"/>
  <c r="D1021" i="1"/>
  <c r="H1021" i="1" s="1"/>
  <c r="C1021" i="1"/>
  <c r="D1020" i="1"/>
  <c r="H1020" i="1" s="1"/>
  <c r="C1020" i="1"/>
  <c r="D1019" i="1"/>
  <c r="H1019" i="1" s="1"/>
  <c r="C1019" i="1"/>
  <c r="D1018" i="1"/>
  <c r="H1018" i="1" s="1"/>
  <c r="C1018" i="1"/>
  <c r="C1017" i="1"/>
  <c r="D1016" i="1"/>
  <c r="H1016" i="1" s="1"/>
  <c r="C1016" i="1"/>
  <c r="D1015" i="1"/>
  <c r="H1015" i="1" s="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G648" i="1"/>
  <c r="D648" i="1"/>
  <c r="H648" i="1" s="1"/>
  <c r="C648" i="1"/>
  <c r="H647" i="1"/>
  <c r="G647" i="1"/>
  <c r="D647" i="1"/>
  <c r="C647" i="1"/>
  <c r="D646" i="1"/>
  <c r="H646" i="1" s="1"/>
  <c r="C646" i="1"/>
  <c r="H645" i="1"/>
  <c r="G645" i="1"/>
  <c r="D645" i="1"/>
  <c r="C645" i="1"/>
  <c r="C642" i="1"/>
  <c r="C641" i="1"/>
  <c r="H636"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D423" i="1"/>
  <c r="G423" i="1" s="1"/>
  <c r="C423" i="1"/>
  <c r="D422" i="1"/>
  <c r="H422" i="1" s="1"/>
  <c r="C422" i="1"/>
  <c r="D421" i="1"/>
  <c r="H421" i="1" s="1"/>
  <c r="C421" i="1"/>
  <c r="H416" i="1"/>
  <c r="G416" i="1"/>
  <c r="D416" i="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G300" i="1"/>
  <c r="D300" i="1"/>
  <c r="H300" i="1" s="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G272" i="1" s="1"/>
  <c r="C272" i="1"/>
  <c r="H271" i="1"/>
  <c r="G271" i="1"/>
  <c r="D271" i="1"/>
  <c r="C271" i="1"/>
  <c r="D270" i="1"/>
  <c r="G270" i="1" s="1"/>
  <c r="C270" i="1"/>
  <c r="D269" i="1"/>
  <c r="G269" i="1" s="1"/>
  <c r="C269"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G213"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G197" i="1"/>
  <c r="D197" i="1"/>
  <c r="H197" i="1" s="1"/>
  <c r="C197" i="1"/>
  <c r="H196" i="1"/>
  <c r="G196" i="1"/>
  <c r="D196" i="1"/>
  <c r="C196" i="1"/>
  <c r="H195" i="1"/>
  <c r="D195" i="1"/>
  <c r="G195" i="1" s="1"/>
  <c r="C195" i="1"/>
  <c r="D194" i="1"/>
  <c r="G194" i="1" s="1"/>
  <c r="C194" i="1"/>
  <c r="H193" i="1"/>
  <c r="G193" i="1"/>
  <c r="D193" i="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G182" i="1"/>
  <c r="D182" i="1"/>
  <c r="H182" i="1" s="1"/>
  <c r="C182" i="1"/>
  <c r="H181" i="1"/>
  <c r="G181" i="1"/>
  <c r="D181" i="1"/>
  <c r="C181" i="1"/>
  <c r="H180" i="1"/>
  <c r="G180" i="1"/>
  <c r="D180" i="1"/>
  <c r="C180" i="1"/>
  <c r="H179" i="1"/>
  <c r="G179" i="1"/>
  <c r="D179" i="1"/>
  <c r="C179" i="1"/>
  <c r="G178" i="1"/>
  <c r="D178" i="1"/>
  <c r="H178" i="1" s="1"/>
  <c r="C178" i="1"/>
  <c r="H177" i="1"/>
  <c r="G177" i="1"/>
  <c r="D177" i="1"/>
  <c r="C177" i="1"/>
  <c r="G176" i="1"/>
  <c r="D176" i="1"/>
  <c r="H176" i="1" s="1"/>
  <c r="C176" i="1"/>
  <c r="D175" i="1"/>
  <c r="G175" i="1" s="1"/>
  <c r="C175" i="1"/>
  <c r="D174" i="1"/>
  <c r="H174" i="1" s="1"/>
  <c r="C174" i="1"/>
  <c r="D173" i="1"/>
  <c r="H173" i="1" s="1"/>
  <c r="C173" i="1"/>
  <c r="H172" i="1"/>
  <c r="G172" i="1"/>
  <c r="D172" i="1"/>
  <c r="C172" i="1"/>
  <c r="D171" i="1"/>
  <c r="H171" i="1" s="1"/>
  <c r="C171" i="1"/>
  <c r="D170" i="1"/>
  <c r="H170" i="1" s="1"/>
  <c r="C170" i="1"/>
  <c r="D169" i="1"/>
  <c r="H169" i="1" s="1"/>
  <c r="C169" i="1"/>
  <c r="G168" i="1"/>
  <c r="D168" i="1"/>
  <c r="H168" i="1" s="1"/>
  <c r="C168" i="1"/>
  <c r="D167" i="1"/>
  <c r="H167" i="1" s="1"/>
  <c r="C167" i="1"/>
  <c r="C166" i="1"/>
  <c r="D165" i="1"/>
  <c r="H165" i="1" s="1"/>
  <c r="C165" i="1"/>
  <c r="H164" i="1"/>
  <c r="D164" i="1"/>
  <c r="G164" i="1" s="1"/>
  <c r="C164" i="1"/>
  <c r="G163" i="1"/>
  <c r="D163" i="1"/>
  <c r="H163" i="1" s="1"/>
  <c r="C163" i="1"/>
  <c r="G162" i="1"/>
  <c r="D162" i="1"/>
  <c r="H162" i="1" s="1"/>
  <c r="C162" i="1"/>
  <c r="C161" i="1"/>
  <c r="H159" i="1"/>
  <c r="G159" i="1"/>
  <c r="D159" i="1"/>
  <c r="C159" i="1"/>
  <c r="H158" i="1"/>
  <c r="D158" i="1"/>
  <c r="G158" i="1" s="1"/>
  <c r="C158" i="1"/>
  <c r="H157" i="1"/>
  <c r="G157" i="1"/>
  <c r="D157" i="1"/>
  <c r="C157" i="1"/>
  <c r="D156" i="1"/>
  <c r="G156" i="1" s="1"/>
  <c r="C156" i="1"/>
  <c r="H155" i="1"/>
  <c r="D155" i="1"/>
  <c r="G155" i="1" s="1"/>
  <c r="C155" i="1"/>
  <c r="D154" i="1"/>
  <c r="G154" i="1" s="1"/>
  <c r="C154" i="1"/>
  <c r="H153" i="1"/>
  <c r="G153" i="1"/>
  <c r="D153" i="1"/>
  <c r="C153" i="1"/>
  <c r="H152" i="1"/>
  <c r="G152" i="1"/>
  <c r="D152" i="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H132" i="1" s="1"/>
  <c r="C132" i="1"/>
  <c r="D131" i="1"/>
  <c r="H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737" i="1" l="1"/>
  <c r="E57" i="9"/>
  <c r="B57" i="9" s="1"/>
  <c r="F244" i="9"/>
  <c r="B244" i="9" s="1"/>
  <c r="G1628" i="1"/>
  <c r="H1628" i="1"/>
  <c r="G1634" i="1"/>
  <c r="G1635" i="1"/>
  <c r="G1669" i="1"/>
  <c r="D45" i="8"/>
  <c r="H1670" i="1"/>
  <c r="G1594" i="1"/>
  <c r="G1606" i="1"/>
  <c r="G1587" i="1"/>
  <c r="H1602" i="1"/>
  <c r="G1602" i="1"/>
  <c r="C1604" i="1"/>
  <c r="G1583" i="1"/>
  <c r="G1586" i="1"/>
  <c r="H1577" i="1"/>
  <c r="H1580" i="1"/>
  <c r="J1579" i="1"/>
  <c r="H1578" i="1"/>
  <c r="E38" i="7"/>
  <c r="J1576" i="1"/>
  <c r="H1575" i="1"/>
  <c r="J1568" i="1"/>
  <c r="H1567" i="1"/>
  <c r="G1566" i="1"/>
  <c r="J1566" i="1"/>
  <c r="H1565" i="1"/>
  <c r="E22" i="7"/>
  <c r="I34" i="3" s="1"/>
  <c r="J1564" i="1"/>
  <c r="G1581" i="1"/>
  <c r="H1581" i="1"/>
  <c r="J1580" i="1"/>
  <c r="H1579" i="1"/>
  <c r="I1579" i="1" s="1"/>
  <c r="D38" i="7"/>
  <c r="G1576" i="1"/>
  <c r="I1576" i="1" s="1"/>
  <c r="H1574" i="1"/>
  <c r="I1574" i="1" s="1"/>
  <c r="J1573" i="1"/>
  <c r="G1570" i="1"/>
  <c r="I1570" i="1" s="1"/>
  <c r="H1568" i="1"/>
  <c r="I1568" i="1" s="1"/>
  <c r="J1567" i="1"/>
  <c r="I1566" i="1"/>
  <c r="H1563" i="1"/>
  <c r="G1563" i="1"/>
  <c r="I1564" i="1"/>
  <c r="H1564" i="1"/>
  <c r="D22" i="7"/>
  <c r="C1555" i="1" s="1"/>
  <c r="J1562" i="1"/>
  <c r="H1561" i="1"/>
  <c r="I1561" i="1" s="1"/>
  <c r="J1560" i="1"/>
  <c r="J1558" i="1"/>
  <c r="H1557" i="1"/>
  <c r="J1554" i="1"/>
  <c r="H1553" i="1"/>
  <c r="I1553" i="1" s="1"/>
  <c r="H1551" i="1"/>
  <c r="H1549" i="1"/>
  <c r="I1549" i="1" s="1"/>
  <c r="H1547" i="1"/>
  <c r="D6" i="7"/>
  <c r="J1543" i="1"/>
  <c r="H1540" i="1"/>
  <c r="D1556" i="1"/>
  <c r="H1556" i="1" s="1"/>
  <c r="H1560" i="1"/>
  <c r="H1558" i="1"/>
  <c r="G1559" i="1"/>
  <c r="I1559" i="1" s="1"/>
  <c r="J1559" i="1"/>
  <c r="G1557" i="1"/>
  <c r="I1557" i="1" s="1"/>
  <c r="J1553" i="1"/>
  <c r="G1551" i="1"/>
  <c r="I1551" i="1" s="1"/>
  <c r="H1550" i="1"/>
  <c r="J1547" i="1"/>
  <c r="J1549" i="1"/>
  <c r="E6" i="7"/>
  <c r="G1547" i="1"/>
  <c r="H1546" i="1"/>
  <c r="G1540" i="1"/>
  <c r="H1544" i="1"/>
  <c r="G1522" i="1"/>
  <c r="H1511" i="1"/>
  <c r="G1511" i="1"/>
  <c r="G1513" i="1"/>
  <c r="E114" i="6"/>
  <c r="E141" i="6" s="1"/>
  <c r="F115" i="6"/>
  <c r="H676" i="1"/>
  <c r="G646" i="1"/>
  <c r="G649" i="1"/>
  <c r="G635" i="1"/>
  <c r="E647" i="4"/>
  <c r="D641" i="1" s="1"/>
  <c r="G641" i="1" s="1"/>
  <c r="G414" i="1"/>
  <c r="G421" i="1"/>
  <c r="G422" i="1"/>
  <c r="F426" i="4"/>
  <c r="H423" i="1"/>
  <c r="H368" i="1"/>
  <c r="G368" i="1"/>
  <c r="G388" i="1"/>
  <c r="G389" i="1"/>
  <c r="F373" i="4"/>
  <c r="E360" i="4"/>
  <c r="D355" i="1" s="1"/>
  <c r="H641" i="1"/>
  <c r="E648" i="4"/>
  <c r="D642" i="1" s="1"/>
  <c r="E294" i="9"/>
  <c r="B294" i="9" s="1"/>
  <c r="G258" i="1"/>
  <c r="G265" i="1"/>
  <c r="G267" i="1"/>
  <c r="G173" i="1"/>
  <c r="H269" i="1"/>
  <c r="H270" i="1"/>
  <c r="H272" i="1"/>
  <c r="F273" i="4"/>
  <c r="H212" i="1"/>
  <c r="G212" i="1"/>
  <c r="E202" i="4"/>
  <c r="D198" i="1" s="1"/>
  <c r="F216" i="4"/>
  <c r="H190" i="1"/>
  <c r="H194" i="1"/>
  <c r="B243" i="9"/>
  <c r="E52" i="9"/>
  <c r="B52" i="9" s="1"/>
  <c r="B239" i="9"/>
  <c r="G174" i="1"/>
  <c r="H175" i="1"/>
  <c r="G171" i="1"/>
  <c r="G170" i="1"/>
  <c r="G169" i="1"/>
  <c r="G166" i="1"/>
  <c r="G167" i="1"/>
  <c r="G165" i="1"/>
  <c r="H161" i="1"/>
  <c r="G161" i="1"/>
  <c r="E164" i="4"/>
  <c r="D160" i="1" s="1"/>
  <c r="H156" i="1"/>
  <c r="F237" i="9"/>
  <c r="B237" i="9" s="1"/>
  <c r="E48" i="9"/>
  <c r="G149" i="1"/>
  <c r="H149" i="1"/>
  <c r="H154" i="1"/>
  <c r="H150" i="1"/>
  <c r="H64" i="1"/>
  <c r="G64" i="1"/>
  <c r="F68" i="4"/>
  <c r="E35" i="9"/>
  <c r="B35" i="9" s="1"/>
  <c r="G130" i="1"/>
  <c r="G131" i="1"/>
  <c r="G132" i="1"/>
  <c r="E82" i="4"/>
  <c r="D78" i="1" s="1"/>
  <c r="G1202" i="1"/>
  <c r="C1201" i="1"/>
  <c r="G1201" i="1" s="1"/>
  <c r="E324" i="9"/>
  <c r="B324" i="9" s="1"/>
  <c r="E37" i="9"/>
  <c r="B37" i="9" s="1"/>
  <c r="E327" i="9"/>
  <c r="B327" i="9" s="1"/>
  <c r="G1341" i="1"/>
  <c r="G1340" i="1"/>
  <c r="G1389" i="1"/>
  <c r="G1388" i="1"/>
  <c r="H1389" i="1"/>
  <c r="H1387" i="1"/>
  <c r="G1385" i="1"/>
  <c r="H1385" i="1"/>
  <c r="G1384" i="1"/>
  <c r="H1384" i="1"/>
  <c r="G1382" i="1"/>
  <c r="D1182" i="1"/>
  <c r="G1182" i="1" s="1"/>
  <c r="H1287" i="1"/>
  <c r="G1301" i="1"/>
  <c r="G1267" i="1"/>
  <c r="G1342" i="1"/>
  <c r="G1339" i="1"/>
  <c r="E312" i="9"/>
  <c r="B312" i="9" s="1"/>
  <c r="G1278" i="1"/>
  <c r="H1278" i="1"/>
  <c r="D1281" i="1"/>
  <c r="G1264" i="1"/>
  <c r="G1265" i="1"/>
  <c r="G1261" i="1"/>
  <c r="H1264" i="1"/>
  <c r="H1265" i="1"/>
  <c r="E305" i="9"/>
  <c r="B305" i="9" s="1"/>
  <c r="H1262" i="1"/>
  <c r="H1261" i="1"/>
  <c r="D255" i="5"/>
  <c r="C1259" i="1" s="1"/>
  <c r="E303" i="9"/>
  <c r="B303" i="9" s="1"/>
  <c r="G1262" i="1"/>
  <c r="E304" i="9"/>
  <c r="B304" i="9" s="1"/>
  <c r="H1260" i="1"/>
  <c r="G1260" i="1"/>
  <c r="F256" i="5"/>
  <c r="E255" i="5"/>
  <c r="D1259" i="1" s="1"/>
  <c r="G1256" i="1"/>
  <c r="H1256" i="1"/>
  <c r="F252" i="5"/>
  <c r="E337" i="9"/>
  <c r="B337" i="9" s="1"/>
  <c r="H1161" i="1"/>
  <c r="G1087" i="1"/>
  <c r="G1092" i="1"/>
  <c r="G1085" i="1"/>
  <c r="G1078" i="1"/>
  <c r="F341" i="9"/>
  <c r="B341" i="9" s="1"/>
  <c r="D1024" i="1"/>
  <c r="H1024" i="1" s="1"/>
  <c r="E307" i="9"/>
  <c r="B307" i="9" s="1"/>
  <c r="E322" i="9"/>
  <c r="B322" i="9" s="1"/>
  <c r="E12" i="5"/>
  <c r="D1017" i="1" s="1"/>
  <c r="H1017" i="1" s="1"/>
  <c r="F8" i="5"/>
  <c r="E31" i="9"/>
  <c r="B31" i="9" s="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H1183" i="1"/>
  <c r="H1184" i="1"/>
  <c r="H1185" i="1"/>
  <c r="H1186" i="1"/>
  <c r="H1187" i="1"/>
  <c r="H1188" i="1"/>
  <c r="H1189" i="1"/>
  <c r="H1190" i="1"/>
  <c r="H1191" i="1"/>
  <c r="H1192" i="1"/>
  <c r="H1193" i="1"/>
  <c r="H1194" i="1"/>
  <c r="H1195" i="1"/>
  <c r="H1196" i="1"/>
  <c r="H1197" i="1"/>
  <c r="H1198" i="1"/>
  <c r="H1199" i="1"/>
  <c r="H1200" i="1"/>
  <c r="H1202" i="1"/>
  <c r="H1203" i="1"/>
  <c r="H1204" i="1"/>
  <c r="H1205" i="1"/>
  <c r="H1206" i="1"/>
  <c r="H1207" i="1"/>
  <c r="H1208" i="1"/>
  <c r="H1209" i="1"/>
  <c r="H1210" i="1"/>
  <c r="H1211" i="1"/>
  <c r="H1212" i="1"/>
  <c r="H1213" i="1"/>
  <c r="H1214" i="1"/>
  <c r="H1215" i="1"/>
  <c r="H1216" i="1"/>
  <c r="H1217" i="1"/>
  <c r="H1218" i="1"/>
  <c r="H1219" i="1"/>
  <c r="H1220" i="1"/>
  <c r="H1221" i="1"/>
  <c r="H1222" i="1"/>
  <c r="G1287" i="1"/>
  <c r="G1291" i="1"/>
  <c r="G1295" i="1"/>
  <c r="G1299" i="1"/>
  <c r="G1302" i="1"/>
  <c r="G1306" i="1"/>
  <c r="G1310" i="1"/>
  <c r="G1314" i="1"/>
  <c r="G1318" i="1"/>
  <c r="G1322" i="1"/>
  <c r="G1286" i="1"/>
  <c r="G1290" i="1"/>
  <c r="G1294" i="1"/>
  <c r="G1298" i="1"/>
  <c r="H24" i="9"/>
  <c r="G24" i="9"/>
  <c r="F153" i="4"/>
  <c r="G1288" i="1"/>
  <c r="G1292" i="1"/>
  <c r="G1296" i="1"/>
  <c r="G1303" i="1"/>
  <c r="G1307" i="1"/>
  <c r="G1311" i="1"/>
  <c r="G1315" i="1"/>
  <c r="G1319" i="1"/>
  <c r="G1323" i="1"/>
  <c r="H1541" i="1"/>
  <c r="I1541" i="1" s="1"/>
  <c r="J1542" i="1"/>
  <c r="H1543" i="1"/>
  <c r="I1543" i="1" s="1"/>
  <c r="J1544" i="1"/>
  <c r="H1545" i="1"/>
  <c r="I1545" i="1" s="1"/>
  <c r="J1546" i="1"/>
  <c r="G1548" i="1"/>
  <c r="I1548" i="1" s="1"/>
  <c r="G1550" i="1"/>
  <c r="G1552" i="1"/>
  <c r="I1552" i="1" s="1"/>
  <c r="G1554" i="1"/>
  <c r="I1554" i="1" s="1"/>
  <c r="G1558" i="1"/>
  <c r="G1560" i="1"/>
  <c r="G1562" i="1"/>
  <c r="I1562" i="1" s="1"/>
  <c r="G1565" i="1"/>
  <c r="G1567" i="1"/>
  <c r="I1567" i="1" s="1"/>
  <c r="G1569" i="1"/>
  <c r="I1569" i="1" s="1"/>
  <c r="G1572" i="1"/>
  <c r="G1573" i="1"/>
  <c r="I1573" i="1" s="1"/>
  <c r="G1575" i="1"/>
  <c r="G1577" i="1"/>
  <c r="G1578" i="1"/>
  <c r="I1578" i="1" s="1"/>
  <c r="G1580" i="1"/>
  <c r="I1580" i="1" s="1"/>
  <c r="H1582" i="1"/>
  <c r="G1585" i="1"/>
  <c r="G1589" i="1"/>
  <c r="G1593" i="1"/>
  <c r="G1597" i="1"/>
  <c r="G1601" i="1"/>
  <c r="G1605" i="1"/>
  <c r="G1609" i="1"/>
  <c r="G1613" i="1"/>
  <c r="G1617" i="1"/>
  <c r="G1625" i="1"/>
  <c r="G1629" i="1"/>
  <c r="G1633" i="1"/>
  <c r="G1637" i="1"/>
  <c r="H1638" i="1"/>
  <c r="G1641" i="1"/>
  <c r="H1642" i="1"/>
  <c r="E49" i="4"/>
  <c r="D45" i="1" s="1"/>
  <c r="F83" i="4"/>
  <c r="D82" i="4"/>
  <c r="F107" i="4"/>
  <c r="D106" i="4"/>
  <c r="F141" i="4"/>
  <c r="D140" i="4"/>
  <c r="D202" i="4"/>
  <c r="F262" i="4"/>
  <c r="F310" i="4"/>
  <c r="D309" i="4"/>
  <c r="F5" i="6"/>
  <c r="D44" i="8"/>
  <c r="G343" i="9" s="1"/>
  <c r="E343" i="9" s="1"/>
  <c r="G1542" i="1"/>
  <c r="I1542" i="1" s="1"/>
  <c r="G1544" i="1"/>
  <c r="I1544" i="1" s="1"/>
  <c r="G1546" i="1"/>
  <c r="I1546" i="1" s="1"/>
  <c r="H1644" i="1"/>
  <c r="G1649" i="1"/>
  <c r="H1652" i="1"/>
  <c r="G1657" i="1"/>
  <c r="H1660" i="1"/>
  <c r="G1665" i="1"/>
  <c r="H1668" i="1"/>
  <c r="G1673" i="1"/>
  <c r="H1676" i="1"/>
  <c r="G1681" i="1"/>
  <c r="H1684" i="1"/>
  <c r="E7" i="4"/>
  <c r="F134" i="4"/>
  <c r="F160" i="4"/>
  <c r="F170" i="4"/>
  <c r="F231" i="4"/>
  <c r="D230" i="4"/>
  <c r="F274" i="4"/>
  <c r="E535" i="4"/>
  <c r="D49" i="4"/>
  <c r="D125" i="4"/>
  <c r="F154" i="4"/>
  <c r="E418" i="4"/>
  <c r="D413" i="1" s="1"/>
  <c r="F584" i="4"/>
  <c r="G1645" i="1"/>
  <c r="F7" i="4"/>
  <c r="D6" i="4"/>
  <c r="F165" i="4"/>
  <c r="D164" i="4"/>
  <c r="G336" i="9"/>
  <c r="E336" i="9" s="1"/>
  <c r="B336" i="9" s="1"/>
  <c r="F178" i="5"/>
  <c r="D361" i="4"/>
  <c r="D522" i="4"/>
  <c r="D7" i="5"/>
  <c r="F45" i="5"/>
  <c r="E88" i="5"/>
  <c r="F89" i="5"/>
  <c r="D119" i="5"/>
  <c r="E177" i="5"/>
  <c r="F260" i="5"/>
  <c r="D296" i="5"/>
  <c r="F10" i="6"/>
  <c r="F94" i="6"/>
  <c r="D114" i="6"/>
  <c r="B32" i="9"/>
  <c r="B40" i="9"/>
  <c r="B48" i="9"/>
  <c r="B56" i="9"/>
  <c r="B64" i="9"/>
  <c r="B72" i="9"/>
  <c r="B80" i="9"/>
  <c r="B88" i="9"/>
  <c r="B96" i="9"/>
  <c r="B104" i="9"/>
  <c r="B112" i="9"/>
  <c r="F336" i="4"/>
  <c r="F388" i="4"/>
  <c r="D431" i="4"/>
  <c r="F473" i="4"/>
  <c r="D479" i="4"/>
  <c r="D491" i="4"/>
  <c r="F589" i="4"/>
  <c r="D597" i="4"/>
  <c r="D535" i="4" s="1"/>
  <c r="E156" i="9"/>
  <c r="B156" i="9" s="1"/>
  <c r="D70" i="5"/>
  <c r="G315" i="9"/>
  <c r="G316" i="9"/>
  <c r="F181" i="5"/>
  <c r="F197" i="5"/>
  <c r="F203" i="5"/>
  <c r="D219" i="5"/>
  <c r="D177" i="5" s="1"/>
  <c r="B120" i="9"/>
  <c r="B128" i="9"/>
  <c r="E314" i="9"/>
  <c r="B314" i="9" s="1"/>
  <c r="H316" i="9"/>
  <c r="H315" i="9"/>
  <c r="E338" i="9"/>
  <c r="B338" i="9"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M228" i="9"/>
  <c r="L207" i="9"/>
  <c r="F207" i="9" s="1"/>
  <c r="G179" i="9"/>
  <c r="E179" i="9" s="1"/>
  <c r="B179" i="9" s="1"/>
  <c r="G177" i="9"/>
  <c r="E177" i="9" s="1"/>
  <c r="B177" i="9" s="1"/>
  <c r="G175" i="9"/>
  <c r="E175" i="9" s="1"/>
  <c r="B175" i="9" s="1"/>
  <c r="G310" i="9"/>
  <c r="E310" i="9" s="1"/>
  <c r="B310" i="9" s="1"/>
  <c r="G178" i="9"/>
  <c r="E178" i="9" s="1"/>
  <c r="B178" i="9" s="1"/>
  <c r="G176" i="9"/>
  <c r="E176" i="9" s="1"/>
  <c r="B176" i="9" s="1"/>
  <c r="G174" i="9"/>
  <c r="E174" i="9" s="1"/>
  <c r="B174" i="9" s="1"/>
  <c r="I10" i="9"/>
  <c r="E138" i="9"/>
  <c r="B138" i="9" s="1"/>
  <c r="E146" i="9"/>
  <c r="B146" i="9" s="1"/>
  <c r="B151" i="9"/>
  <c r="B163" i="9"/>
  <c r="B171" i="9"/>
  <c r="B285" i="9"/>
  <c r="E317" i="9"/>
  <c r="B317" i="9" s="1"/>
  <c r="B289" i="9"/>
  <c r="F298" i="9"/>
  <c r="B319" i="9"/>
  <c r="I40" i="3" l="1"/>
  <c r="C1622" i="1"/>
  <c r="G1604" i="1"/>
  <c r="H1604" i="1"/>
  <c r="H19" i="9"/>
  <c r="E19" i="9" s="1"/>
  <c r="B19" i="9" s="1"/>
  <c r="D1571" i="1"/>
  <c r="I35" i="3"/>
  <c r="I1575" i="1"/>
  <c r="I1565" i="1"/>
  <c r="D1555" i="1"/>
  <c r="G1555" i="1" s="1"/>
  <c r="I1581" i="1"/>
  <c r="C1571" i="1"/>
  <c r="H35" i="3"/>
  <c r="H34" i="3"/>
  <c r="D5" i="7"/>
  <c r="C1538" i="1" s="1"/>
  <c r="C1539" i="1"/>
  <c r="G1556" i="1"/>
  <c r="I1560" i="1"/>
  <c r="I1558" i="1"/>
  <c r="I1550" i="1"/>
  <c r="E5" i="7"/>
  <c r="D1539" i="1"/>
  <c r="D1510" i="1"/>
  <c r="I30" i="3"/>
  <c r="F647" i="4"/>
  <c r="E417" i="4"/>
  <c r="D412" i="1" s="1"/>
  <c r="G642" i="1"/>
  <c r="H642" i="1"/>
  <c r="E152" i="4"/>
  <c r="I18" i="3" s="1"/>
  <c r="H1201" i="1"/>
  <c r="H1182" i="1"/>
  <c r="G1281" i="1"/>
  <c r="H1281" i="1"/>
  <c r="D251" i="5"/>
  <c r="F255" i="5"/>
  <c r="H1259" i="1"/>
  <c r="G1259" i="1"/>
  <c r="E251" i="5"/>
  <c r="E176" i="5" s="1"/>
  <c r="D1180" i="1" s="1"/>
  <c r="E316" i="9"/>
  <c r="B316" i="9" s="1"/>
  <c r="G1017" i="1"/>
  <c r="E7" i="5"/>
  <c r="D1012" i="1" s="1"/>
  <c r="F12" i="5"/>
  <c r="F177" i="5"/>
  <c r="D176" i="5"/>
  <c r="H24" i="3"/>
  <c r="C1181" i="1"/>
  <c r="F535" i="4"/>
  <c r="C529" i="1"/>
  <c r="E309" i="9"/>
  <c r="B309" i="9" s="1"/>
  <c r="E315" i="9"/>
  <c r="B315" i="9" s="1"/>
  <c r="F431" i="4"/>
  <c r="D430" i="4"/>
  <c r="C425" i="1"/>
  <c r="F296" i="5"/>
  <c r="C1300" i="1"/>
  <c r="F522" i="4"/>
  <c r="C516" i="1"/>
  <c r="F164" i="4"/>
  <c r="C160" i="1"/>
  <c r="F49" i="4"/>
  <c r="C45" i="1"/>
  <c r="F309" i="4"/>
  <c r="D308" i="4"/>
  <c r="C304" i="1"/>
  <c r="F140" i="4"/>
  <c r="C136" i="1"/>
  <c r="F82" i="4"/>
  <c r="C78" i="1"/>
  <c r="E24" i="9"/>
  <c r="B207" i="9"/>
  <c r="F70" i="5"/>
  <c r="D69" i="5"/>
  <c r="C1075" i="1"/>
  <c r="F491" i="4"/>
  <c r="C485" i="1"/>
  <c r="F114" i="6"/>
  <c r="H30" i="3"/>
  <c r="C1510" i="1"/>
  <c r="E69" i="5"/>
  <c r="D1093" i="1"/>
  <c r="F361" i="4"/>
  <c r="D360" i="4"/>
  <c r="C356" i="1"/>
  <c r="H25" i="3"/>
  <c r="C1255" i="1"/>
  <c r="F230" i="4"/>
  <c r="C226" i="1"/>
  <c r="D141" i="6"/>
  <c r="F479" i="4"/>
  <c r="C473" i="1"/>
  <c r="I24" i="3"/>
  <c r="D1181" i="1"/>
  <c r="E299" i="4"/>
  <c r="I31" i="3"/>
  <c r="D1537" i="1"/>
  <c r="E6" i="4"/>
  <c r="F6" i="4" s="1"/>
  <c r="D3" i="1"/>
  <c r="K1481" i="9"/>
  <c r="G344" i="9"/>
  <c r="E344" i="9" s="1"/>
  <c r="B344" i="9" s="1"/>
  <c r="I39" i="3"/>
  <c r="C1621" i="1"/>
  <c r="G348" i="9"/>
  <c r="E348" i="9" s="1"/>
  <c r="F106" i="4"/>
  <c r="C102" i="1"/>
  <c r="D152" i="4"/>
  <c r="F228" i="9"/>
  <c r="B228" i="9" s="1"/>
  <c r="G339" i="9"/>
  <c r="E339" i="9" s="1"/>
  <c r="B339" i="9" s="1"/>
  <c r="F219" i="5"/>
  <c r="C1223" i="1"/>
  <c r="F597" i="4"/>
  <c r="C591" i="1"/>
  <c r="F119" i="5"/>
  <c r="C1124" i="1"/>
  <c r="D6" i="5"/>
  <c r="H22" i="3"/>
  <c r="C1012" i="1"/>
  <c r="D422" i="4"/>
  <c r="H17" i="3"/>
  <c r="C2" i="1"/>
  <c r="F125" i="4"/>
  <c r="C121" i="1"/>
  <c r="E640" i="4"/>
  <c r="D634" i="1" s="1"/>
  <c r="D529" i="1"/>
  <c r="B343" i="9"/>
  <c r="E639" i="4"/>
  <c r="D633" i="1" s="1"/>
  <c r="F202" i="4"/>
  <c r="C198" i="1"/>
  <c r="H1622" i="1" l="1"/>
  <c r="G1622" i="1"/>
  <c r="E342" i="9"/>
  <c r="H1555" i="1"/>
  <c r="H1571" i="1"/>
  <c r="G1571" i="1"/>
  <c r="H33" i="3"/>
  <c r="I33" i="3"/>
  <c r="D1538" i="1"/>
  <c r="G346" i="9"/>
  <c r="E346" i="9" s="1"/>
  <c r="H1539" i="1"/>
  <c r="G1539" i="1"/>
  <c r="D148" i="1"/>
  <c r="F251" i="5"/>
  <c r="D1255" i="1"/>
  <c r="H1255" i="1" s="1"/>
  <c r="I25" i="3"/>
  <c r="F7" i="5"/>
  <c r="I22" i="3"/>
  <c r="H121" i="1"/>
  <c r="G121" i="1"/>
  <c r="E301" i="4"/>
  <c r="D297" i="1" s="1"/>
  <c r="E423" i="4"/>
  <c r="D295" i="1"/>
  <c r="G473" i="1"/>
  <c r="H473" i="1"/>
  <c r="G356" i="1"/>
  <c r="H356" i="1"/>
  <c r="I23" i="3"/>
  <c r="D1074" i="1"/>
  <c r="E6" i="5"/>
  <c r="F6" i="5" s="1"/>
  <c r="H485" i="1"/>
  <c r="G485" i="1"/>
  <c r="G78" i="1"/>
  <c r="H78" i="1"/>
  <c r="G304" i="1"/>
  <c r="H304" i="1"/>
  <c r="D639" i="4"/>
  <c r="F430" i="4"/>
  <c r="C424" i="1"/>
  <c r="G1181" i="1"/>
  <c r="H1181" i="1"/>
  <c r="E347" i="9"/>
  <c r="B348" i="9"/>
  <c r="D418" i="4"/>
  <c r="F360" i="4"/>
  <c r="C355" i="1"/>
  <c r="G1510" i="1"/>
  <c r="H1510" i="1"/>
  <c r="D417" i="4"/>
  <c r="F308" i="4"/>
  <c r="C303" i="1"/>
  <c r="G160" i="1"/>
  <c r="H160" i="1"/>
  <c r="H1300" i="1"/>
  <c r="G1300" i="1"/>
  <c r="G529" i="1"/>
  <c r="H529" i="1"/>
  <c r="G299" i="9"/>
  <c r="C1011" i="1"/>
  <c r="H591" i="1"/>
  <c r="G591" i="1"/>
  <c r="G198" i="1"/>
  <c r="H198" i="1"/>
  <c r="D643" i="4"/>
  <c r="C417" i="1"/>
  <c r="H1012" i="1"/>
  <c r="G1012" i="1"/>
  <c r="H1124" i="1"/>
  <c r="G1124" i="1"/>
  <c r="H1223" i="1"/>
  <c r="G1223" i="1"/>
  <c r="D299" i="4"/>
  <c r="H18" i="3"/>
  <c r="F152" i="4"/>
  <c r="C148" i="1"/>
  <c r="H1621" i="1"/>
  <c r="G1621" i="1"/>
  <c r="H11" i="3"/>
  <c r="G3" i="1"/>
  <c r="H3" i="1"/>
  <c r="F141" i="6"/>
  <c r="H31" i="3"/>
  <c r="C1537" i="1"/>
  <c r="H9" i="3" s="1"/>
  <c r="H1075" i="1"/>
  <c r="G1075" i="1"/>
  <c r="G136" i="1"/>
  <c r="H136" i="1"/>
  <c r="D640" i="4"/>
  <c r="F176" i="5"/>
  <c r="C1180" i="1"/>
  <c r="H102" i="1"/>
  <c r="G102" i="1"/>
  <c r="E422" i="4"/>
  <c r="I17" i="3"/>
  <c r="E300" i="4"/>
  <c r="D296" i="1" s="1"/>
  <c r="D2" i="1"/>
  <c r="G2" i="1" s="1"/>
  <c r="G226" i="1"/>
  <c r="H226" i="1"/>
  <c r="H1093" i="1"/>
  <c r="G1093" i="1"/>
  <c r="F69" i="5"/>
  <c r="H23" i="3"/>
  <c r="C1074" i="1"/>
  <c r="B24" i="9"/>
  <c r="H45" i="1"/>
  <c r="G45" i="1"/>
  <c r="G516" i="1"/>
  <c r="H516" i="1"/>
  <c r="G425" i="1"/>
  <c r="H425" i="1"/>
  <c r="H1538" i="1" l="1"/>
  <c r="G1538" i="1"/>
  <c r="B346" i="9"/>
  <c r="E345" i="9"/>
  <c r="I10" i="3" s="1"/>
  <c r="H2" i="1"/>
  <c r="G1255" i="1"/>
  <c r="G306" i="9"/>
  <c r="E306" i="9" s="1"/>
  <c r="B306" i="9" s="1"/>
  <c r="K3" i="9"/>
  <c r="I9" i="3"/>
  <c r="G1537" i="1"/>
  <c r="H1537" i="1"/>
  <c r="H148" i="1"/>
  <c r="G148" i="1"/>
  <c r="H299" i="9"/>
  <c r="E299" i="9" s="1"/>
  <c r="D1011" i="1"/>
  <c r="H8" i="3" s="1"/>
  <c r="E425" i="4"/>
  <c r="D420" i="1" s="1"/>
  <c r="E644" i="4"/>
  <c r="D418" i="1"/>
  <c r="H20" i="9"/>
  <c r="C637" i="1"/>
  <c r="G1074" i="1"/>
  <c r="H1074" i="1"/>
  <c r="H1180" i="1"/>
  <c r="G1180" i="1"/>
  <c r="N3" i="9"/>
  <c r="I11" i="3"/>
  <c r="F417" i="4"/>
  <c r="C412" i="1"/>
  <c r="G355" i="1"/>
  <c r="H355" i="1"/>
  <c r="F639" i="4"/>
  <c r="C633" i="1"/>
  <c r="E643" i="4"/>
  <c r="E424" i="4"/>
  <c r="D419" i="1" s="1"/>
  <c r="D417" i="1"/>
  <c r="H417" i="1" s="1"/>
  <c r="F640" i="4"/>
  <c r="C634" i="1"/>
  <c r="D301" i="4"/>
  <c r="F299" i="4"/>
  <c r="D423" i="4"/>
  <c r="C295" i="1"/>
  <c r="D300" i="4"/>
  <c r="F422" i="4"/>
  <c r="G303" i="1"/>
  <c r="H303" i="1"/>
  <c r="F418" i="4"/>
  <c r="C413" i="1"/>
  <c r="G424" i="1"/>
  <c r="H424" i="1"/>
  <c r="G417" i="1" l="1"/>
  <c r="G1011" i="1"/>
  <c r="H1011" i="1"/>
  <c r="G413" i="1"/>
  <c r="H413" i="1"/>
  <c r="B299" i="9"/>
  <c r="H295" i="1"/>
  <c r="G295" i="1"/>
  <c r="H634" i="1"/>
  <c r="G634" i="1"/>
  <c r="E645" i="4"/>
  <c r="D637" i="1"/>
  <c r="G637" i="1" s="1"/>
  <c r="D425" i="4"/>
  <c r="F423" i="4"/>
  <c r="D644" i="4"/>
  <c r="C418" i="1"/>
  <c r="G20" i="9"/>
  <c r="E20" i="9" s="1"/>
  <c r="B20" i="9" s="1"/>
  <c r="D424" i="4"/>
  <c r="H633" i="1"/>
  <c r="G633" i="1"/>
  <c r="G412" i="1"/>
  <c r="H412" i="1"/>
  <c r="F300" i="4"/>
  <c r="C296" i="1"/>
  <c r="F301" i="4"/>
  <c r="C297" i="1"/>
  <c r="F643" i="4"/>
  <c r="E646" i="4"/>
  <c r="D638" i="1"/>
  <c r="M3" i="9"/>
  <c r="H637" i="1" l="1"/>
  <c r="H334" i="9"/>
  <c r="G334" i="9"/>
  <c r="E650" i="4"/>
  <c r="D640" i="1"/>
  <c r="F424" i="4"/>
  <c r="C419" i="1"/>
  <c r="F425" i="4"/>
  <c r="C420" i="1"/>
  <c r="H297" i="1"/>
  <c r="G297" i="1"/>
  <c r="H296" i="1"/>
  <c r="G296" i="1"/>
  <c r="G418" i="1"/>
  <c r="H418" i="1"/>
  <c r="D646" i="4"/>
  <c r="F644" i="4"/>
  <c r="C638" i="1"/>
  <c r="D645" i="4"/>
  <c r="E649" i="4"/>
  <c r="D639" i="1"/>
  <c r="E334" i="9" l="1"/>
  <c r="B334" i="9" s="1"/>
  <c r="G638" i="1"/>
  <c r="H638" i="1"/>
  <c r="I19" i="3"/>
  <c r="D643" i="1"/>
  <c r="D650" i="4"/>
  <c r="F646" i="4"/>
  <c r="C640" i="1"/>
  <c r="I20" i="3"/>
  <c r="D644" i="1"/>
  <c r="D649" i="4"/>
  <c r="F645" i="4"/>
  <c r="C639" i="1"/>
  <c r="G419" i="1"/>
  <c r="H419" i="1"/>
  <c r="G420" i="1"/>
  <c r="H420" i="1"/>
  <c r="E298" i="9" l="1"/>
  <c r="I8" i="3" s="1"/>
  <c r="G639" i="1"/>
  <c r="H639" i="1"/>
  <c r="F649" i="4"/>
  <c r="H19" i="3"/>
  <c r="C643" i="1"/>
  <c r="G297" i="9"/>
  <c r="E297" i="9" s="1"/>
  <c r="B297" i="9" s="1"/>
  <c r="G640" i="1"/>
  <c r="H640" i="1"/>
  <c r="F650" i="4"/>
  <c r="H20" i="3"/>
  <c r="C644" i="1"/>
  <c r="G643" i="1" l="1"/>
  <c r="H643" i="1"/>
  <c r="H7" i="3"/>
  <c r="G644" i="1"/>
  <c r="H644" i="1"/>
  <c r="J3" i="9" l="1"/>
  <c r="G295" i="9" l="1"/>
  <c r="H295" i="9"/>
  <c r="G18" i="9"/>
  <c r="L293" i="9"/>
  <c r="F293" i="9" s="1"/>
  <c r="H18" i="9"/>
  <c r="J6" i="9"/>
  <c r="I11" i="9"/>
  <c r="K10" i="9"/>
  <c r="G22" i="9"/>
  <c r="M16" i="9"/>
  <c r="H15" i="9"/>
  <c r="I9" i="9"/>
  <c r="H16" i="9"/>
  <c r="K11" i="9"/>
  <c r="I7" i="9"/>
  <c r="K13" i="9"/>
  <c r="K6" i="9"/>
  <c r="J11" i="9"/>
  <c r="H22" i="9"/>
  <c r="I17" i="9"/>
  <c r="G21" i="9"/>
  <c r="L15" i="9"/>
  <c r="I5" i="9"/>
  <c r="I12" i="9"/>
  <c r="I6" i="9"/>
  <c r="I13" i="9"/>
  <c r="K9" i="9"/>
  <c r="J7" i="9"/>
  <c r="J12" i="9"/>
  <c r="H21" i="9"/>
  <c r="G16" i="9"/>
  <c r="G17" i="9"/>
  <c r="K7" i="9"/>
  <c r="J13" i="9"/>
  <c r="K8" i="9"/>
  <c r="G15" i="9"/>
  <c r="J5" i="9"/>
  <c r="K5" i="9"/>
  <c r="J10" i="9"/>
  <c r="I8" i="9"/>
  <c r="M15" i="9"/>
  <c r="H17" i="9"/>
  <c r="L16" i="9"/>
  <c r="J8" i="9"/>
  <c r="K12" i="9"/>
  <c r="J9" i="9"/>
  <c r="J17" i="9"/>
  <c r="E295" i="9" l="1"/>
  <c r="E16" i="9"/>
  <c r="F16" i="9"/>
  <c r="E15" i="9"/>
  <c r="E6" i="9"/>
  <c r="B6" i="9" s="1"/>
  <c r="E10" i="9"/>
  <c r="B10" i="9" s="1"/>
  <c r="E8" i="9"/>
  <c r="B8" i="9" s="1"/>
  <c r="E17" i="9"/>
  <c r="B17" i="9" s="1"/>
  <c r="E12" i="9"/>
  <c r="B12" i="9" s="1"/>
  <c r="E9" i="9"/>
  <c r="B9" i="9" s="1"/>
  <c r="B293" i="9"/>
  <c r="F23" i="9"/>
  <c r="E5" i="9"/>
  <c r="E7" i="9"/>
  <c r="B7" i="9" s="1"/>
  <c r="E11" i="9"/>
  <c r="B11" i="9" s="1"/>
  <c r="E18" i="9"/>
  <c r="B18" i="9" s="1"/>
  <c r="E13" i="9"/>
  <c r="B13" i="9" s="1"/>
  <c r="F15" i="9"/>
  <c r="E21" i="9"/>
  <c r="B21" i="9" s="1"/>
  <c r="E22" i="9"/>
  <c r="B22" i="9" s="1"/>
  <c r="B295" i="9"/>
  <c r="E23" i="9"/>
  <c r="I7" i="3" s="1"/>
  <c r="B16" i="9" l="1"/>
  <c r="F14" i="9"/>
  <c r="F3" i="9" s="1"/>
  <c r="B15" i="9"/>
  <c r="E4" i="9"/>
  <c r="B5" i="9"/>
  <c r="E14" i="9"/>
  <c r="I13" i="3" s="1"/>
  <c r="E3" i="9" l="1"/>
</calcChain>
</file>

<file path=xl/sharedStrings.xml><?xml version="1.0" encoding="utf-8"?>
<sst xmlns="http://schemas.openxmlformats.org/spreadsheetml/2006/main" count="4733" uniqueCount="3656">
  <si>
    <t>Obveznik:</t>
  </si>
  <si>
    <t>12542 - O.Š. STJEPAN RADIĆ, TIJARICA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</si>
  <si>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</si>
  <si>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</si>
  <si>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</si>
  <si>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</si>
  <si>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</si>
  <si>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</si>
  <si>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</si>
  <si>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</si>
  <si>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</si>
  <si>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</si>
  <si>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</si>
  <si>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</si>
  <si>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</si>
  <si>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</si>
  <si>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</si>
  <si>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</si>
  <si>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</si>
  <si>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</si>
  <si>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</si>
  <si>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</si>
  <si>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</si>
  <si>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</si>
  <si>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</si>
  <si>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</si>
  <si>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</si>
  <si>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</si>
  <si>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</si>
  <si>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</si>
  <si>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</si>
  <si>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</si>
  <si>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</si>
  <si>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</si>
  <si>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</si>
  <si>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</si>
  <si>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</si>
  <si>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</si>
  <si>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</si>
  <si>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</si>
  <si>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</si>
  <si>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</si>
  <si>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</si>
  <si>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</si>
  <si>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</si>
  <si>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</si>
  <si>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</si>
  <si>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</si>
  <si>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</si>
  <si>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</si>
  <si>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</si>
  <si>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</si>
  <si>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</si>
  <si>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</si>
  <si>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</si>
  <si>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</si>
  <si>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</si>
  <si>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</si>
  <si>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</si>
  <si>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</si>
  <si>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</si>
  <si>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</si>
  <si>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</si>
  <si>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</si>
  <si>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</si>
  <si>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</si>
  <si>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</si>
  <si>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</si>
  <si>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</si>
  <si>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</si>
  <si>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</si>
  <si>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</si>
  <si>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</si>
  <si>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</si>
  <si>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</si>
  <si>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</si>
  <si>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</si>
  <si>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</si>
  <si>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</si>
  <si>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</si>
  <si>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</si>
  <si>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</si>
  <si>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</si>
  <si>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</si>
  <si>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</si>
  <si>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</si>
  <si>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</si>
  <si>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</si>
  <si>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</si>
  <si>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</si>
  <si>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</si>
  <si>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</si>
  <si>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</si>
  <si>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</si>
  <si>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</si>
  <si>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</si>
  <si>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</si>
  <si>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</si>
  <si>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</si>
  <si>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</si>
  <si>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</si>
  <si>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</si>
  <si>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</si>
  <si>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</si>
  <si>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</si>
  <si>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</si>
  <si>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</si>
  <si>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</si>
  <si>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</si>
  <si>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</si>
  <si>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</si>
  <si>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</si>
  <si>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</si>
  <si>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</si>
  <si>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</si>
  <si>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</si>
  <si>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</si>
  <si>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</si>
  <si>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</si>
  <si>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</si>
  <si>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</si>
  <si>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</si>
  <si>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</si>
  <si>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</si>
  <si>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</si>
  <si>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</si>
  <si>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</si>
  <si>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</si>
  <si>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</si>
  <si>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</si>
  <si>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</si>
  <si>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</si>
  <si>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</si>
  <si>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</si>
  <si>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</si>
  <si>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</si>
  <si>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</si>
  <si>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</si>
  <si>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</si>
  <si>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</si>
  <si>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</si>
  <si>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</si>
  <si>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</si>
  <si>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</si>
  <si>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</si>
  <si>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</si>
  <si>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</si>
  <si>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</si>
  <si>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</si>
  <si>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</si>
  <si>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</si>
  <si>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</si>
  <si>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</si>
  <si>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</si>
  <si>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</si>
  <si>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</si>
  <si>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</si>
  <si>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</si>
  <si>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</si>
  <si>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</si>
  <si>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</si>
  <si>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</si>
  <si>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</si>
  <si>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</si>
  <si>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</si>
  <si>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</si>
  <si>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</si>
  <si>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</si>
  <si>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</si>
  <si>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</si>
  <si>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</si>
  <si>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</si>
  <si>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</si>
  <si>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</si>
  <si>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</si>
  <si>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</si>
  <si>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</si>
  <si>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</si>
  <si>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</si>
  <si>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</si>
  <si>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</si>
  <si>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</si>
  <si>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</si>
  <si>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</si>
  <si>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</si>
  <si>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</si>
  <si>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</si>
  <si>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</si>
  <si>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</si>
  <si>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</si>
  <si>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</si>
  <si>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</si>
  <si>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</si>
  <si>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</si>
  <si>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</si>
  <si>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</si>
  <si>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</si>
  <si>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</si>
  <si>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</si>
  <si>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</si>
  <si>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</si>
  <si>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</si>
  <si>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</si>
  <si>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</si>
  <si>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</si>
  <si>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</si>
  <si>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</si>
  <si>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</si>
  <si>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</si>
  <si>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</si>
  <si>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</si>
  <si>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</si>
  <si>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</si>
  <si>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</si>
  <si>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</si>
  <si>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</si>
  <si>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</si>
  <si>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</si>
  <si>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</si>
  <si>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</si>
  <si>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</si>
  <si>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</si>
  <si>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</si>
  <si>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</si>
  <si>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</si>
  <si>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</si>
  <si>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</si>
  <si>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</si>
  <si>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</si>
  <si>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</si>
  <si>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</si>
  <si>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</si>
  <si>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</si>
  <si>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</si>
  <si>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</si>
  <si>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</si>
  <si>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</si>
  <si>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</si>
  <si>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</si>
  <si>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</si>
  <si>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</si>
  <si>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</si>
  <si>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</si>
  <si>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</si>
  <si>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</si>
  <si>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</si>
  <si>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</si>
  <si>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</si>
  <si>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</si>
  <si>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</si>
  <si>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</si>
  <si>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</si>
  <si>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</si>
  <si>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</si>
  <si>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</si>
  <si>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</si>
  <si>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</si>
  <si>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</si>
  <si>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</si>
  <si>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</si>
  <si>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</si>
  <si>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</si>
  <si>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</si>
  <si>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</si>
  <si>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</si>
  <si>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</si>
  <si>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</si>
  <si>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</si>
  <si>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</si>
  <si>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</si>
  <si>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</si>
  <si>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</si>
  <si>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</si>
  <si>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</si>
  <si>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</si>
  <si>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</si>
  <si>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</si>
  <si>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</si>
  <si>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</si>
  <si>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</si>
  <si>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</si>
  <si>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</si>
  <si>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</si>
  <si>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</si>
  <si>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</si>
  <si>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</si>
  <si>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</si>
  <si>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</si>
  <si>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</si>
  <si>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</si>
  <si>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</si>
  <si>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</si>
  <si>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</si>
  <si>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</si>
  <si>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</si>
  <si>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</si>
  <si>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</si>
  <si>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</si>
  <si>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</si>
  <si>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</si>
  <si>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</si>
  <si>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</si>
  <si>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</si>
  <si>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</si>
  <si>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</si>
  <si>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</si>
  <si>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</si>
  <si>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</si>
  <si>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</si>
  <si>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</si>
  <si>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</si>
  <si>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</si>
  <si>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</si>
  <si>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</si>
  <si>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</si>
  <si>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</si>
  <si>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</si>
  <si>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</si>
  <si>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</si>
  <si>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</si>
  <si>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</si>
  <si>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</si>
  <si>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</si>
  <si>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</si>
  <si>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</si>
  <si>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</si>
  <si>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</si>
  <si>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</si>
  <si>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</si>
  <si>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</si>
  <si>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</si>
  <si>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</si>
  <si>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</si>
  <si>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</si>
  <si>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</si>
  <si>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</si>
  <si>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</si>
  <si>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</si>
  <si>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</si>
  <si>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</si>
  <si>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</si>
  <si>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</si>
  <si>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</si>
  <si>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</si>
  <si>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</si>
  <si>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</si>
  <si>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</si>
  <si>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</si>
  <si>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</si>
  <si>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</si>
  <si>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</si>
  <si>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</si>
  <si>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</si>
  <si>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</si>
  <si>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</si>
  <si>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</si>
  <si>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</si>
  <si>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</si>
  <si>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</si>
  <si>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</si>
  <si>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</si>
  <si>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</si>
  <si>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</si>
  <si>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</si>
  <si>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</si>
  <si>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</si>
  <si>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</si>
  <si>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</si>
  <si>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</si>
  <si>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</si>
  <si>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</si>
  <si>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</si>
  <si>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</si>
  <si>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</si>
  <si>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</si>
  <si>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</si>
  <si>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</si>
  <si>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</si>
  <si>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</si>
  <si>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</si>
  <si>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</si>
  <si>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</si>
  <si>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</si>
  <si>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</si>
  <si>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</si>
  <si>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</si>
  <si>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</si>
  <si>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</si>
  <si>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</si>
  <si>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</si>
  <si>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</si>
  <si>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</si>
  <si>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</si>
  <si>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</si>
  <si>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</si>
  <si>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</si>
  <si>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</si>
  <si>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</si>
  <si>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</si>
  <si>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</si>
  <si>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</si>
  <si>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</si>
  <si>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</si>
  <si>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</si>
  <si>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</si>
  <si>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</si>
  <si>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</si>
  <si>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</si>
  <si>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</si>
  <si>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</si>
  <si>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</si>
  <si>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</si>
  <si>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</si>
  <si>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</si>
  <si>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</si>
  <si>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</si>
  <si>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</si>
  <si>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</si>
  <si>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</si>
  <si>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</si>
  <si>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</si>
  <si>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</si>
  <si>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</si>
  <si>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</si>
  <si>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</si>
  <si>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</si>
  <si>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</si>
  <si>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</si>
  <si>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</si>
  <si>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</si>
  <si>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</si>
  <si>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</si>
  <si>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</si>
  <si>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</si>
  <si>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</si>
  <si>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</si>
  <si>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</si>
  <si>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</si>
  <si>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</si>
  <si>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</si>
  <si>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</si>
  <si>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</si>
  <si>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</si>
  <si>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</si>
  <si>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</si>
  <si>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</si>
  <si>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</si>
  <si>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</si>
  <si>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</si>
  <si>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</si>
  <si>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</si>
  <si>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</si>
  <si>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</si>
  <si>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</si>
  <si>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</si>
  <si>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</si>
  <si>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</si>
  <si>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</si>
  <si>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</si>
  <si>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</si>
  <si>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</si>
  <si>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</si>
  <si>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</si>
  <si>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</si>
  <si>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</si>
  <si>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</si>
  <si>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</si>
  <si>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</si>
  <si>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</si>
  <si>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</si>
  <si>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</si>
  <si>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</si>
  <si>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</si>
  <si>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</si>
  <si>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</si>
  <si>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</si>
  <si>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</si>
  <si>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</si>
  <si>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</si>
  <si>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</si>
  <si>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</si>
  <si>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</si>
  <si>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</si>
  <si>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</si>
  <si>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</si>
  <si>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</si>
  <si>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</si>
  <si>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</si>
  <si>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</si>
  <si>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</si>
  <si>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</si>
  <si>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</si>
  <si>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</si>
  <si>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</si>
  <si>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</si>
  <si>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</si>
  <si>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</si>
  <si>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</si>
  <si>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</si>
  <si>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</si>
  <si>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</si>
  <si>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</si>
  <si>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</si>
  <si>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</si>
  <si>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</si>
  <si>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</si>
  <si>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</si>
  <si>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</si>
  <si>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</si>
  <si>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</si>
  <si>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</si>
  <si>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</si>
  <si>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</si>
  <si>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</si>
  <si>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</si>
  <si>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</si>
  <si>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</si>
  <si>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</si>
  <si>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</si>
  <si>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</si>
  <si>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</si>
  <si>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</si>
  <si>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</si>
  <si>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</si>
  <si>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</si>
  <si>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</si>
  <si>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</si>
  <si>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</si>
  <si>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</si>
  <si>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</si>
  <si>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</si>
  <si>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</si>
  <si>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</si>
  <si>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</si>
  <si>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</si>
  <si>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</si>
  <si>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</si>
  <si>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</si>
  <si>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</si>
  <si>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</si>
  <si>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</si>
  <si>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</si>
  <si>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</si>
  <si>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</si>
  <si>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</si>
  <si>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</si>
  <si>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</si>
  <si>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</si>
  <si>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</si>
  <si>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</si>
  <si>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</si>
  <si>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</si>
  <si>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</si>
  <si>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</si>
  <si>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</si>
  <si>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</si>
  <si>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</si>
  <si>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</si>
  <si>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</si>
  <si>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</si>
  <si>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</si>
  <si>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</si>
  <si>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</si>
  <si>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</si>
  <si>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</si>
  <si>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</si>
  <si>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</si>
  <si>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</si>
  <si>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</si>
  <si>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</si>
  <si>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</si>
  <si>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</si>
  <si>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</si>
  <si>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</si>
  <si>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</si>
  <si>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</si>
  <si>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</si>
  <si>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</si>
  <si>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</si>
  <si>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</si>
  <si>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</si>
  <si>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</si>
  <si>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</si>
  <si>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</si>
  <si>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</si>
  <si>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</si>
  <si>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</si>
  <si>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</si>
  <si>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</si>
  <si>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</si>
  <si>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</si>
  <si>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</si>
  <si>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</si>
  <si>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</si>
  <si>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</si>
  <si>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</si>
  <si>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</si>
  <si>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</si>
  <si>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</si>
  <si>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</si>
  <si>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</si>
  <si>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</si>
  <si>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</si>
  <si>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</si>
  <si>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</si>
  <si>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</si>
  <si>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</si>
  <si>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</si>
  <si>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</si>
  <si>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</si>
  <si>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</si>
  <si>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</si>
  <si>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</si>
  <si>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</si>
  <si>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</si>
  <si>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</si>
  <si>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</si>
  <si>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</si>
  <si>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</si>
  <si>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</si>
  <si>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</si>
  <si>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</si>
  <si>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</si>
  <si>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</si>
  <si>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</si>
  <si>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</si>
  <si>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</si>
  <si>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</si>
  <si>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</si>
  <si>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</si>
  <si>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</si>
  <si>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</si>
  <si>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</si>
  <si>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</si>
  <si>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</si>
  <si>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</si>
  <si>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</si>
  <si>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</si>
  <si>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</si>
  <si>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</si>
  <si>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</si>
  <si>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</si>
  <si>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</si>
  <si>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</si>
  <si>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</si>
  <si>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</si>
  <si>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</si>
  <si>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</si>
  <si>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</si>
  <si>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</si>
  <si>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</si>
  <si>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</si>
  <si>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</si>
  <si>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</si>
  <si>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</si>
  <si>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</si>
  <si>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</si>
  <si>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</si>
  <si>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</si>
  <si>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</si>
  <si>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</si>
  <si>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</si>
  <si>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</si>
  <si>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</si>
  <si>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</si>
  <si>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</si>
  <si>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</si>
  <si>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</si>
  <si>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</si>
  <si>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</si>
  <si>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</si>
  <si>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</si>
  <si>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</si>
  <si>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</si>
  <si>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</si>
  <si>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</si>
  <si>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</si>
  <si>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</si>
  <si>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</si>
  <si>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</si>
  <si>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</si>
  <si>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</si>
  <si>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</si>
  <si>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</si>
  <si>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</si>
  <si>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</si>
  <si>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</si>
  <si>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</si>
  <si>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</si>
  <si>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</si>
  <si>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</si>
  <si>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</si>
  <si>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</si>
  <si>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</si>
  <si>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</si>
  <si>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</si>
  <si>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</si>
  <si>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</si>
  <si>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</si>
  <si>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</si>
  <si>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</si>
  <si>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</si>
  <si>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</si>
  <si>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</si>
  <si>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</si>
  <si>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</si>
  <si>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</si>
  <si>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</si>
  <si>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</si>
  <si>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</si>
  <si>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</si>
  <si>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</si>
  <si>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</si>
  <si>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</si>
  <si>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</si>
  <si>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</si>
  <si>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</si>
  <si>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</si>
  <si>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</si>
  <si>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</si>
  <si>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</si>
  <si>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</si>
  <si>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</si>
  <si>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</si>
  <si>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</si>
  <si>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</si>
  <si>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</si>
  <si>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</si>
  <si>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</si>
  <si>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</si>
  <si>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</si>
  <si>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</si>
  <si>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</si>
  <si>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</si>
  <si>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</si>
  <si>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</si>
  <si>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</si>
  <si>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</si>
  <si>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</si>
  <si>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</si>
  <si>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</si>
  <si>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</si>
  <si>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</si>
  <si>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</si>
  <si>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</si>
  <si>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</si>
  <si>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</si>
  <si>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</si>
  <si>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</si>
  <si>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</si>
  <si>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</si>
  <si>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</si>
  <si>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</si>
  <si>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</si>
  <si>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</si>
  <si>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</si>
  <si>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</si>
  <si>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</si>
  <si>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</si>
  <si>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</si>
  <si>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</si>
  <si>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</si>
  <si>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</si>
  <si>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</si>
  <si>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</si>
  <si>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</si>
  <si>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</si>
  <si>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</si>
  <si>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</si>
  <si>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</si>
  <si>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</si>
  <si>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</si>
  <si>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</si>
  <si>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</si>
  <si>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</si>
  <si>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</si>
  <si>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</si>
  <si>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</si>
  <si>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</si>
  <si>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</si>
  <si>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</si>
  <si>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</si>
  <si>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</si>
  <si>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</si>
  <si>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</si>
  <si>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</si>
  <si>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</si>
  <si>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</si>
  <si>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</si>
  <si>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</si>
  <si>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</si>
  <si>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</si>
  <si>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</si>
  <si>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</si>
  <si>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</si>
  <si>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</si>
  <si>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</si>
  <si>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</si>
  <si>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</si>
  <si>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</si>
  <si>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</si>
  <si>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</si>
  <si>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</si>
  <si>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</si>
  <si>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</si>
  <si>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</si>
  <si>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</si>
  <si>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</si>
  <si>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</si>
  <si>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</si>
  <si>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</si>
  <si>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</si>
  <si>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</si>
  <si>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</si>
  <si>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</si>
  <si>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</si>
  <si>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</si>
  <si>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</si>
  <si>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</si>
  <si>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</si>
  <si>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</si>
  <si>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</si>
  <si>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</si>
  <si>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</si>
  <si>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</si>
  <si>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</si>
  <si>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</si>
  <si>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</si>
  <si>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</si>
  <si>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</si>
  <si>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</si>
  <si>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</si>
  <si>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</si>
  <si>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</si>
  <si>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</si>
  <si>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</si>
  <si>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</si>
  <si>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</si>
  <si>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</si>
  <si>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</si>
  <si>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</si>
  <si>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</si>
  <si>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</si>
  <si>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</si>
  <si>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</si>
  <si>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</si>
  <si>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</si>
  <si>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</si>
  <si>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</si>
  <si>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</si>
  <si>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</si>
  <si>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</si>
  <si>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</si>
  <si>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</si>
  <si>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</si>
  <si>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</si>
  <si>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</si>
  <si>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</si>
  <si>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</si>
  <si>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</si>
  <si>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</si>
  <si>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</si>
  <si>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</si>
  <si>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</si>
  <si>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</si>
  <si>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</si>
  <si>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</si>
  <si>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</si>
  <si>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</si>
  <si>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</si>
  <si>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</si>
  <si>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</si>
  <si>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</si>
  <si>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</si>
  <si>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</si>
  <si>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</si>
  <si>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</si>
  <si>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</si>
  <si>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</si>
  <si>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</si>
  <si>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</si>
  <si>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</si>
  <si>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</si>
  <si>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</si>
  <si>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</si>
  <si>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</si>
  <si>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</si>
  <si>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</si>
  <si>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</si>
  <si>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</si>
  <si>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</si>
  <si>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</si>
  <si>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</si>
  <si>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</si>
  <si>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</si>
  <si>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</si>
  <si>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</si>
  <si>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</si>
  <si>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</si>
  <si>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</si>
  <si>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</si>
  <si>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</si>
  <si>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</si>
  <si>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</si>
  <si>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</si>
  <si>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</si>
  <si>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</si>
  <si>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</si>
  <si>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</si>
  <si>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</si>
  <si>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</si>
  <si>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</si>
  <si>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</si>
  <si>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</si>
  <si>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</si>
  <si>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</si>
  <si>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</si>
  <si>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</si>
  <si>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</si>
  <si>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</si>
  <si>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</si>
  <si>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</si>
  <si>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</si>
  <si>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</si>
  <si>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</si>
  <si>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</si>
  <si>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</si>
  <si>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</si>
  <si>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</si>
  <si>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</si>
  <si>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</si>
  <si>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</si>
  <si>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</si>
  <si>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</si>
  <si>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</si>
  <si>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</si>
  <si>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</si>
  <si>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</si>
  <si>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</si>
  <si>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</si>
  <si>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</si>
  <si>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</si>
  <si>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</si>
  <si>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</si>
  <si>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</si>
  <si>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</si>
  <si>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</si>
  <si>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</si>
  <si>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</si>
  <si>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</si>
  <si>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</si>
  <si>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</si>
  <si>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</si>
  <si>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</si>
  <si>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</si>
  <si>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</si>
  <si>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</si>
  <si>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</si>
  <si>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</si>
  <si>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</si>
  <si>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</si>
  <si>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</si>
  <si>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</si>
  <si>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</si>
  <si>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</si>
  <si>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</si>
  <si>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</si>
  <si>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</si>
  <si>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</si>
  <si>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</si>
  <si>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</si>
  <si>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</si>
  <si>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</si>
  <si>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</si>
  <si>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</si>
  <si>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</si>
  <si>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</si>
  <si>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</si>
  <si>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</si>
  <si>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</si>
  <si>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</si>
  <si>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</si>
  <si>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</si>
  <si>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</si>
  <si>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</si>
  <si>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</si>
  <si>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</si>
  <si>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</si>
  <si>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</si>
  <si>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</si>
  <si>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</si>
  <si>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</si>
  <si>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</si>
  <si>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</si>
  <si>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</si>
  <si>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</si>
  <si>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</si>
  <si>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</si>
  <si>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</si>
  <si>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</si>
  <si>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</si>
  <si>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</si>
  <si>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</si>
  <si>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</si>
  <si>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</si>
  <si>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</si>
  <si>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</si>
  <si>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</si>
  <si>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</si>
  <si>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</si>
  <si>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</si>
  <si>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</si>
  <si>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</si>
  <si>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</si>
  <si>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</si>
  <si>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</si>
  <si>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</si>
  <si>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</si>
  <si>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</si>
  <si>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</si>
  <si>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</si>
  <si>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</si>
  <si>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</si>
  <si>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</si>
  <si>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</si>
  <si>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</si>
  <si>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</si>
  <si>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</si>
  <si>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</si>
  <si>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</si>
  <si>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</si>
  <si>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</si>
  <si>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</si>
  <si>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</si>
  <si>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</si>
  <si>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</si>
  <si>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</si>
  <si>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</si>
  <si>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</si>
  <si>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</si>
  <si>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</si>
  <si>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</si>
  <si>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</si>
  <si>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</si>
  <si>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</si>
  <si>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</si>
  <si>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</si>
  <si>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</si>
  <si>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</si>
  <si>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</si>
  <si>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</si>
  <si>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</si>
  <si>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</si>
  <si>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</si>
  <si>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</si>
  <si>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</si>
  <si>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</si>
  <si>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</si>
  <si>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</si>
  <si>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</si>
  <si>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</si>
  <si>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</si>
  <si>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</si>
  <si>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</si>
  <si>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</si>
  <si>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</si>
  <si>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</si>
  <si>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</si>
  <si>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</si>
  <si>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</si>
  <si>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</si>
  <si>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</si>
  <si>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</si>
  <si>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</si>
  <si>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</si>
  <si>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</si>
  <si>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</si>
  <si>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</si>
  <si>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</si>
  <si>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</si>
  <si>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</si>
  <si>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</si>
  <si>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</si>
  <si>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</si>
  <si>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</si>
  <si>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</si>
  <si>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</si>
  <si>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</si>
  <si>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</si>
  <si>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</si>
  <si>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</si>
  <si>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</si>
  <si>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</si>
  <si>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</si>
  <si>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</si>
  <si>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</si>
  <si>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</si>
  <si>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</si>
  <si>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</si>
  <si>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</si>
  <si>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</si>
  <si>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</si>
  <si>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</si>
  <si>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</si>
  <si>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</si>
  <si>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</si>
  <si>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</si>
  <si>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</si>
  <si>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</si>
  <si>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</si>
  <si>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</si>
  <si>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</si>
  <si>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</si>
  <si>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</si>
  <si>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</si>
  <si>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</si>
  <si>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</si>
  <si>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</si>
  <si>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</si>
  <si>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</si>
  <si>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</si>
  <si>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</si>
  <si>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</si>
  <si>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</si>
  <si>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</si>
  <si>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</si>
  <si>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</si>
  <si>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</si>
  <si>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</si>
  <si>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</si>
  <si>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</si>
  <si>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</si>
  <si>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</si>
  <si>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</si>
  <si>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</si>
  <si>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</si>
  <si>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</si>
  <si>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</si>
  <si>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</si>
  <si>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</si>
  <si>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</si>
  <si>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</si>
  <si>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</si>
  <si>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</si>
  <si>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</si>
  <si>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</si>
  <si>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</si>
  <si>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</si>
  <si>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</si>
  <si>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</si>
  <si>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</si>
  <si>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</si>
  <si>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</si>
  <si>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</si>
  <si>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</si>
  <si>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</si>
  <si>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</si>
  <si>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</si>
  <si>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</si>
  <si>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</si>
  <si>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</si>
  <si>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</si>
  <si>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</si>
  <si>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</si>
  <si>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</si>
  <si>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</si>
  <si>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</si>
  <si>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</si>
  <si>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</si>
  <si>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</si>
  <si>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</si>
  <si>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</si>
  <si>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</si>
  <si>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</si>
  <si>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</si>
  <si>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</si>
  <si>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</si>
  <si>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</si>
  <si>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</si>
  <si>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</si>
  <si>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</si>
  <si>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</si>
  <si>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</si>
  <si>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</si>
  <si>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</si>
  <si>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</si>
  <si>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</si>
  <si>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</si>
  <si>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</si>
  <si>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</si>
  <si>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</si>
  <si>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</si>
  <si>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</si>
  <si>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</si>
  <si>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</si>
  <si>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</si>
  <si>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</si>
  <si>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</si>
  <si>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</si>
  <si>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</si>
  <si>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</si>
  <si>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</si>
  <si>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</si>
  <si>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</si>
  <si>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</si>
  <si>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</si>
  <si>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</si>
  <si>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</si>
  <si>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</si>
  <si>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</si>
  <si>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</si>
  <si>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</si>
  <si>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</si>
  <si>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</si>
  <si>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</si>
  <si>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</si>
  <si>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</si>
  <si>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</si>
  <si>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</si>
  <si>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</si>
  <si>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</si>
  <si>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</si>
  <si>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</si>
  <si>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</si>
  <si>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</si>
  <si>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</si>
  <si>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</si>
  <si>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</si>
  <si>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</si>
  <si>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</si>
  <si>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</si>
  <si>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</si>
  <si>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</si>
  <si>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</si>
  <si>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</si>
  <si>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</si>
  <si>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</si>
  <si>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</si>
  <si>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</si>
  <si>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</si>
  <si>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</si>
  <si>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</si>
  <si>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</si>
  <si>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</si>
  <si>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</si>
  <si>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</si>
  <si>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</si>
  <si>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</si>
  <si>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</si>
  <si>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</si>
  <si>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</si>
  <si>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</si>
  <si>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</si>
  <si>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</si>
  <si>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</si>
  <si>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</si>
  <si>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</si>
  <si>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</si>
  <si>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</si>
  <si>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</si>
  <si>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</si>
  <si>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</si>
  <si>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</si>
  <si>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</si>
  <si>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</si>
  <si>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</si>
  <si>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</si>
  <si>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</si>
  <si>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</si>
  <si>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</si>
  <si>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</si>
  <si>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</si>
  <si>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</si>
  <si>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</si>
  <si>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</si>
  <si>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</si>
  <si>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</si>
  <si>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</si>
  <si>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</si>
  <si>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</si>
  <si>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</si>
  <si>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</si>
  <si>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</si>
  <si>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</si>
  <si>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</si>
  <si>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</si>
  <si>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</si>
  <si>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</si>
  <si>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</si>
  <si>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</si>
  <si>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</si>
  <si>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</si>
  <si>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</si>
  <si>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</si>
  <si>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</si>
  <si>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</si>
  <si>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</si>
  <si>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</si>
  <si>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</si>
  <si>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</si>
  <si>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</si>
  <si>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</si>
  <si>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</si>
  <si>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</si>
  <si>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</si>
  <si>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</si>
  <si>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</si>
  <si>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</si>
  <si>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</si>
  <si>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</si>
  <si>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</si>
  <si>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</si>
  <si>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</si>
  <si>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</si>
  <si>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</si>
  <si>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</si>
  <si>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</si>
  <si>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</si>
  <si>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</si>
  <si>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</si>
  <si>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</si>
  <si>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</si>
  <si>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</si>
  <si>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</si>
  <si>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</si>
  <si>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</si>
  <si>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</si>
  <si>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</si>
  <si>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</si>
  <si>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</si>
  <si>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</si>
  <si>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</si>
  <si>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</si>
  <si>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</si>
  <si>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</si>
  <si>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</si>
  <si>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</si>
  <si>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</si>
  <si>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</si>
  <si>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</si>
  <si>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</si>
  <si>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</si>
  <si>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</si>
  <si>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</si>
  <si>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</si>
  <si>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</si>
  <si>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</si>
  <si>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</si>
  <si>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</si>
  <si>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</si>
  <si>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</si>
  <si>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</si>
  <si>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</si>
  <si>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</si>
  <si>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</si>
  <si>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</si>
  <si>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</si>
  <si>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</si>
  <si>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</si>
  <si>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</si>
  <si>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</si>
  <si>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</si>
  <si>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</si>
  <si>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</si>
  <si>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</si>
  <si>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</si>
  <si>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</si>
  <si>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</si>
  <si>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</si>
  <si>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</si>
  <si>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</si>
  <si>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</si>
  <si>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</si>
  <si>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</si>
  <si>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</si>
  <si>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</si>
  <si>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</si>
  <si>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</si>
  <si>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</si>
  <si>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</si>
  <si>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</si>
  <si>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</si>
  <si>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</si>
  <si>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</si>
  <si>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</si>
  <si>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</si>
  <si>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</si>
  <si>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</si>
  <si>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</si>
  <si>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</si>
  <si>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</si>
  <si>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</si>
  <si>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</si>
  <si>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</si>
  <si>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</si>
  <si>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</si>
  <si>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</si>
  <si>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</si>
  <si>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</si>
  <si>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</si>
  <si>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</si>
  <si>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</si>
  <si>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</si>
  <si>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</si>
  <si>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</si>
  <si>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</si>
  <si>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</si>
  <si>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</si>
  <si>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</si>
  <si>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</si>
  <si>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</si>
  <si>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</si>
  <si>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</si>
  <si>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</si>
  <si>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</si>
  <si>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</si>
  <si>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</si>
  <si>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</si>
  <si>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</si>
  <si>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</si>
  <si>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</si>
  <si>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</si>
  <si>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</si>
  <si>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</si>
  <si>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</si>
  <si>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</si>
  <si>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</si>
  <si>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</si>
  <si>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</si>
  <si>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</si>
  <si>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</si>
  <si>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</si>
  <si>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</si>
  <si>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</si>
  <si>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</si>
  <si>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</si>
  <si>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</si>
  <si>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</si>
  <si>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</si>
  <si>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</si>
  <si>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</si>
  <si>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</si>
  <si>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</si>
  <si>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</si>
  <si>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</si>
  <si>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</si>
  <si>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</si>
  <si>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</si>
  <si>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</si>
  <si>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</si>
  <si>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</si>
  <si>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</si>
  <si>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</si>
  <si>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</si>
  <si>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</si>
  <si>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</si>
  <si>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</si>
  <si>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</si>
  <si>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</si>
  <si>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</si>
  <si>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</si>
  <si>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</si>
  <si>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</si>
  <si>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</si>
  <si>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</si>
  <si>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</si>
  <si>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</si>
  <si>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</si>
  <si>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</si>
  <si>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</si>
  <si>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</si>
  <si>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</si>
  <si>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</si>
  <si>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</si>
  <si>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</si>
  <si>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</si>
  <si>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</si>
  <si>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</si>
  <si>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</si>
  <si>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</si>
  <si>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</si>
  <si>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</si>
  <si>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</si>
  <si>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</si>
  <si>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</si>
  <si>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</si>
  <si>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</si>
  <si>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</si>
  <si>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</si>
  <si>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</si>
  <si>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</si>
  <si>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</si>
  <si>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</si>
  <si>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</si>
  <si>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</si>
  <si>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</si>
  <si>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</si>
  <si>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</si>
  <si>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</si>
  <si>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</si>
  <si>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</si>
  <si>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</si>
  <si>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</si>
  <si>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</si>
  <si>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</si>
  <si>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</si>
  <si>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</si>
  <si>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</si>
  <si>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</si>
  <si>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</si>
  <si>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</si>
  <si>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</si>
  <si>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</si>
  <si>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</si>
  <si>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</si>
  <si>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</si>
  <si>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</si>
  <si>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</si>
  <si>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</si>
  <si>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</si>
  <si>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</si>
  <si>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</si>
  <si>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</si>
  <si>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</si>
  <si>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</si>
  <si>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</si>
  <si>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</si>
  <si>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</si>
  <si>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</si>
  <si>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</si>
  <si>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</si>
  <si>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</si>
  <si>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</si>
  <si>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</si>
  <si>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</si>
  <si>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</si>
  <si>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</si>
  <si>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</si>
  <si>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</si>
  <si>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</si>
  <si>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</si>
  <si>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</si>
  <si>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</si>
  <si>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</si>
  <si>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</si>
  <si>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</si>
  <si>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</si>
  <si>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</si>
  <si>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</si>
  <si>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</si>
  <si>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</si>
  <si>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</si>
  <si>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</si>
  <si>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</si>
  <si>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</si>
  <si>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</si>
  <si>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</si>
  <si>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</si>
  <si>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</si>
  <si>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</si>
  <si>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</si>
  <si>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</si>
  <si>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</si>
  <si>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</si>
  <si>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</si>
  <si>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</si>
  <si>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</si>
  <si>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</si>
  <si>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</si>
  <si>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</si>
  <si>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</si>
  <si>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</si>
  <si>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</si>
  <si>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</si>
  <si>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</si>
  <si>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</si>
  <si>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</si>
  <si>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</si>
  <si>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</si>
  <si>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</si>
  <si>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</si>
  <si>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</si>
  <si>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</si>
  <si>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</si>
  <si>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</si>
  <si>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</si>
  <si>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</si>
  <si>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</si>
  <si>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</si>
  <si>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</si>
  <si>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</si>
  <si>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</si>
  <si>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</si>
  <si>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</si>
  <si>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</si>
  <si>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</si>
  <si>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</si>
  <si>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</si>
  <si>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</si>
  <si>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</si>
  <si>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</si>
  <si>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</si>
  <si>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</si>
  <si>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</si>
  <si>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</si>
  <si>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</si>
  <si>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</si>
  <si>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</si>
  <si>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</si>
  <si>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</si>
  <si>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</si>
  <si>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</si>
  <si>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</si>
  <si>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</si>
  <si>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</si>
  <si>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</si>
  <si>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</si>
  <si>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</si>
  <si>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</si>
  <si>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</si>
  <si>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</si>
  <si>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</si>
  <si>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</si>
  <si>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</si>
  <si>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</si>
  <si>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</si>
  <si>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</si>
  <si>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</si>
  <si>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</si>
  <si>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</si>
  <si>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</si>
  <si>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</si>
  <si>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</si>
  <si>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</si>
  <si>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</si>
  <si>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</si>
  <si>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</si>
  <si>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</si>
  <si>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</si>
  <si>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</si>
  <si>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</si>
  <si>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</si>
  <si>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</si>
  <si>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</si>
  <si>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</si>
  <si>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</si>
  <si>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</si>
  <si>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</si>
  <si>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</si>
  <si>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</si>
  <si>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</si>
  <si>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</si>
  <si>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</si>
  <si>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</si>
  <si>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</si>
  <si>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</si>
  <si>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</si>
  <si>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</si>
  <si>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</si>
  <si>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</si>
  <si>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</si>
  <si>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</si>
  <si>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</si>
  <si>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</si>
  <si>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</si>
  <si>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</si>
  <si>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</si>
  <si>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</si>
  <si>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</si>
  <si>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</si>
  <si>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</si>
  <si>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</si>
  <si>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</si>
  <si>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</si>
  <si>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</si>
  <si>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</si>
  <si>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</si>
  <si>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</si>
  <si>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</si>
  <si>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</si>
  <si>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</si>
  <si>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</si>
  <si>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</si>
  <si>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</si>
  <si>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</si>
  <si>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</si>
  <si>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</si>
  <si>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</si>
  <si>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</si>
  <si>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</si>
  <si>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</si>
  <si>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</si>
  <si>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</si>
  <si>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</si>
  <si>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</si>
  <si>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</si>
  <si>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</si>
  <si>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</si>
  <si>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</si>
  <si>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</si>
  <si>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</si>
  <si>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</si>
  <si>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</si>
  <si>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</si>
  <si>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</si>
  <si>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</si>
  <si>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</si>
  <si>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</si>
  <si>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</si>
  <si>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</si>
  <si>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</si>
  <si>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</si>
  <si>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</si>
  <si>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</si>
  <si>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</si>
  <si>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</si>
  <si>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</si>
  <si>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</si>
  <si>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</si>
  <si>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</si>
  <si>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</si>
  <si>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</si>
  <si>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</si>
  <si>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</si>
  <si>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</si>
  <si>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</si>
  <si>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</si>
  <si>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</si>
  <si>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</si>
  <si>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</si>
  <si>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</si>
  <si>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</si>
  <si>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</si>
  <si>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</si>
  <si>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</si>
  <si>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</si>
  <si>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</si>
  <si>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</si>
  <si>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</si>
  <si>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</si>
  <si>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</si>
  <si>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</si>
  <si>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</si>
  <si>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</si>
  <si>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</si>
  <si>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</si>
  <si>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</si>
  <si>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</si>
  <si>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</si>
  <si>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</si>
  <si>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</si>
  <si>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</si>
  <si>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</si>
  <si>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</si>
  <si>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</si>
  <si>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</si>
  <si>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</si>
  <si>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</si>
  <si>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</si>
  <si>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</si>
  <si>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</si>
  <si>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</si>
  <si>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</si>
  <si>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</si>
  <si>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</si>
  <si>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</si>
  <si>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</si>
  <si>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</si>
  <si>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</si>
  <si>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</si>
  <si>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</si>
  <si>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</si>
  <si>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</si>
  <si>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</si>
  <si>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</si>
  <si>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</si>
  <si>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</si>
  <si>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</si>
  <si>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</si>
  <si>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</si>
  <si>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</si>
  <si>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</si>
  <si>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</si>
  <si>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</si>
  <si>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</si>
  <si>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</si>
  <si>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</si>
  <si>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</si>
  <si>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</si>
  <si>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</si>
  <si>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</si>
  <si>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</si>
  <si>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</si>
  <si>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</si>
  <si>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</si>
  <si>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</si>
  <si>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</si>
  <si>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</si>
  <si>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</si>
  <si>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</si>
  <si>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</si>
  <si>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</si>
  <si>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</si>
  <si>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</si>
  <si>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</si>
  <si>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</si>
  <si>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</si>
  <si>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</si>
  <si>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</si>
  <si>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</si>
  <si>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</si>
  <si>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</si>
  <si>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</si>
  <si>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</si>
  <si>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</si>
  <si>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</si>
  <si>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</si>
  <si>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</si>
  <si>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</si>
  <si>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</si>
  <si>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</si>
  <si>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</si>
  <si>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</si>
  <si>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</si>
  <si>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</si>
  <si>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</si>
  <si>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</si>
  <si>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</si>
  <si>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</si>
  <si>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</si>
  <si>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</si>
  <si>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</si>
  <si>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</si>
  <si>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</si>
  <si>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</si>
  <si>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</si>
  <si>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</si>
  <si>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</si>
  <si>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</si>
  <si>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</si>
  <si>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</si>
  <si>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</si>
  <si>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</si>
  <si>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</si>
  <si>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</si>
  <si>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</si>
  <si>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</si>
  <si>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</si>
  <si>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</si>
  <si>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</si>
  <si>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</si>
  <si>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</si>
  <si>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</si>
  <si>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</si>
  <si>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</si>
  <si>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</si>
  <si>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</si>
  <si>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</si>
  <si>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</si>
  <si>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</si>
  <si>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</si>
  <si>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</si>
  <si>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</si>
  <si>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</si>
  <si>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</si>
  <si>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</si>
  <si>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</si>
  <si>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</si>
  <si>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</si>
  <si>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</si>
  <si>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</si>
  <si>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</si>
  <si>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</si>
  <si>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</si>
  <si>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</si>
  <si>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</si>
  <si>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</si>
  <si>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</si>
  <si>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</si>
  <si>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</si>
  <si>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</si>
  <si>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</si>
  <si>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</si>
  <si>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</si>
  <si>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</si>
  <si>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</si>
  <si>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</si>
  <si>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</si>
  <si>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</si>
  <si>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</si>
  <si>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</si>
  <si>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</si>
  <si>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</si>
  <si>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</si>
  <si>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</si>
  <si>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</si>
  <si>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</si>
  <si>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</si>
  <si>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</si>
  <si>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</si>
  <si>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</si>
  <si>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</si>
  <si>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</si>
  <si>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</si>
  <si>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</si>
  <si>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</si>
  <si>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</si>
  <si>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</si>
  <si>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</si>
  <si>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</si>
  <si>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</si>
  <si>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</si>
  <si>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</si>
  <si>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</si>
  <si>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</si>
  <si>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</si>
  <si>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</si>
  <si>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</si>
  <si>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</si>
  <si>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</si>
  <si>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</si>
  <si>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</si>
  <si>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</si>
  <si>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</si>
  <si>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</si>
  <si>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</si>
  <si>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</si>
  <si>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</si>
  <si>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</si>
  <si>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</si>
  <si>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</si>
  <si>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</si>
  <si>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</si>
  <si>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</si>
  <si>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</si>
  <si>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</si>
  <si>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</si>
  <si>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</si>
  <si>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</si>
  <si>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</si>
  <si>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</si>
  <si>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</si>
  <si>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</si>
  <si>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</si>
  <si>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</si>
  <si>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</si>
  <si>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</si>
  <si>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</si>
  <si>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</si>
  <si>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</si>
  <si>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</si>
  <si>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</si>
  <si>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</si>
  <si>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</si>
  <si>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</si>
  <si>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</si>
  <si>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</si>
  <si>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</si>
  <si>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</si>
  <si>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</si>
  <si>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</si>
  <si>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</si>
  <si>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</si>
  <si>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</si>
  <si>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</si>
  <si>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</si>
  <si>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</si>
  <si>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</si>
  <si>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</si>
  <si>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</si>
  <si>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</si>
  <si>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</si>
  <si>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</si>
  <si>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</si>
  <si>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</si>
  <si>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</si>
  <si>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</si>
  <si>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</si>
  <si>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STJEPAN RADIĆ, TIJARICA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</si>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</sst>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355506.51</v>
      </c>
      <c r="D2" s="7">
        <f>'PR-RAS'!E6</f>
        <v>374470.37</v>
      </c>
      <c r="E2" s="7">
        <v>0</v>
      </c>
      <c r="F2" s="7">
        <v>0</v>
      </c>
      <c r="G2" s="8">
        <f t="shared" ref="G2:G274" si="0">(B2/1000)*(C2*1+D2*2)</f>
        <v>1104.4472499999999</v>
      </c>
      <c r="H2" s="8">
        <f t="shared" ref="H2:H274" si="1">ABS(C2-ROUND(C2,0))+ABS(D2-ROUND(D2,0))</f>
        <v>0.85999999998603016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315274.17</v>
      </c>
      <c r="D45" s="2">
        <f>'PR-RAS'!E49</f>
        <v>330293.95999999996</v>
      </c>
      <c r="E45" s="2">
        <v>0</v>
      </c>
      <c r="F45" s="2">
        <v>0</v>
      </c>
      <c r="G45" s="3">
        <f t="shared" si="0"/>
        <v>42937.931959999994</v>
      </c>
      <c r="H45" s="3">
        <f t="shared" si="1"/>
        <v>0.21000000002095476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315274.17</v>
      </c>
      <c r="D64" s="2">
        <f>'PR-RAS'!E68</f>
        <v>330293.95999999996</v>
      </c>
      <c r="E64" s="2">
        <v>0</v>
      </c>
      <c r="F64" s="2">
        <v>0</v>
      </c>
      <c r="G64" s="3">
        <f t="shared" si="0"/>
        <v>61479.311669999988</v>
      </c>
      <c r="H64" s="3">
        <f t="shared" si="1"/>
        <v>0.21000000002095476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313880.74</v>
      </c>
      <c r="D65" s="2">
        <f>'PR-RAS'!E69</f>
        <v>328864.61</v>
      </c>
      <c r="E65" s="2">
        <v>0</v>
      </c>
      <c r="F65" s="2">
        <v>0</v>
      </c>
      <c r="G65" s="3">
        <f t="shared" si="0"/>
        <v>62183.03744</v>
      </c>
      <c r="H65" s="3">
        <f t="shared" si="1"/>
        <v>0.65000000002328306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1393.43</v>
      </c>
      <c r="D66" s="2">
        <f>'PR-RAS'!E70</f>
        <v>1429.35</v>
      </c>
      <c r="E66" s="2">
        <v>0</v>
      </c>
      <c r="F66" s="2">
        <v>0</v>
      </c>
      <c r="G66" s="3">
        <f t="shared" si="0"/>
        <v>276.38845000000003</v>
      </c>
      <c r="H66" s="3">
        <f t="shared" si="1"/>
        <v>0.77999999999997272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0.14000000000000001</v>
      </c>
      <c r="D78" s="2">
        <f>'PR-RAS'!E82</f>
        <v>0.19</v>
      </c>
      <c r="E78" s="2">
        <v>0</v>
      </c>
      <c r="F78" s="2">
        <v>0</v>
      </c>
      <c r="G78" s="3">
        <f t="shared" si="0"/>
        <v>4.0039999999999999E-2</v>
      </c>
      <c r="H78" s="3">
        <f t="shared" si="1"/>
        <v>0.33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0.14000000000000001</v>
      </c>
      <c r="D79" s="2">
        <f>'PR-RAS'!E83</f>
        <v>0.19</v>
      </c>
      <c r="E79" s="2">
        <v>0</v>
      </c>
      <c r="F79" s="2">
        <v>0</v>
      </c>
      <c r="G79" s="3">
        <f t="shared" si="0"/>
        <v>4.0559999999999999E-2</v>
      </c>
      <c r="H79" s="3">
        <f t="shared" si="1"/>
        <v>0.33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0.14000000000000001</v>
      </c>
      <c r="D81" s="2">
        <f>'PR-RAS'!E85</f>
        <v>0.19</v>
      </c>
      <c r="E81" s="2">
        <v>0</v>
      </c>
      <c r="F81" s="2">
        <v>0</v>
      </c>
      <c r="G81" s="3">
        <f t="shared" si="0"/>
        <v>4.1600000000000005E-2</v>
      </c>
      <c r="H81" s="3">
        <f t="shared" si="1"/>
        <v>0.33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40232.199999999997</v>
      </c>
      <c r="D130" s="2">
        <f>'PR-RAS'!E134</f>
        <v>44176.22</v>
      </c>
      <c r="E130" s="2">
        <v>0</v>
      </c>
      <c r="F130" s="2">
        <v>0</v>
      </c>
      <c r="G130" s="3">
        <f t="shared" si="0"/>
        <v>16587.418560000002</v>
      </c>
      <c r="H130" s="3">
        <f t="shared" si="1"/>
        <v>0.41999999999825377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40232.199999999997</v>
      </c>
      <c r="D131" s="2">
        <f>'PR-RAS'!E135</f>
        <v>44176.22</v>
      </c>
      <c r="E131" s="2">
        <v>0</v>
      </c>
      <c r="F131" s="2">
        <v>0</v>
      </c>
      <c r="G131" s="3">
        <f t="shared" si="0"/>
        <v>16716.003199999999</v>
      </c>
      <c r="H131" s="3">
        <f t="shared" si="1"/>
        <v>0.41999999999825377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40232.199999999997</v>
      </c>
      <c r="D132" s="2">
        <f>'PR-RAS'!E136</f>
        <v>44176.22</v>
      </c>
      <c r="E132" s="2">
        <v>0</v>
      </c>
      <c r="F132" s="2">
        <v>0</v>
      </c>
      <c r="G132" s="3">
        <f t="shared" si="0"/>
        <v>16844.58784</v>
      </c>
      <c r="H132" s="3">
        <f t="shared" si="1"/>
        <v>0.41999999999825377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356318.51999999996</v>
      </c>
      <c r="D148" s="2">
        <f>'PR-RAS'!E152</f>
        <v>396202.63</v>
      </c>
      <c r="E148" s="2">
        <v>0</v>
      </c>
      <c r="F148" s="2">
        <v>0</v>
      </c>
      <c r="G148" s="3">
        <f t="shared" si="0"/>
        <v>168862.39565999998</v>
      </c>
      <c r="H148" s="3">
        <f t="shared" si="1"/>
        <v>0.8500000000349246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292772.24</v>
      </c>
      <c r="D149" s="2">
        <f>'PR-RAS'!E153</f>
        <v>336862.37</v>
      </c>
      <c r="E149" s="2">
        <v>0</v>
      </c>
      <c r="F149" s="2">
        <v>0</v>
      </c>
      <c r="G149" s="3">
        <f t="shared" si="0"/>
        <v>143041.55304</v>
      </c>
      <c r="H149" s="3">
        <f t="shared" si="1"/>
        <v>0.60999999998603016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243817.40999999997</v>
      </c>
      <c r="D150" s="2">
        <f>'PR-RAS'!E154</f>
        <v>280391.73</v>
      </c>
      <c r="E150" s="2">
        <v>0</v>
      </c>
      <c r="F150" s="2">
        <v>0</v>
      </c>
      <c r="G150" s="3">
        <f t="shared" si="0"/>
        <v>119885.52962999998</v>
      </c>
      <c r="H150" s="3">
        <f t="shared" si="1"/>
        <v>0.67999999999301508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226514.05</v>
      </c>
      <c r="D151" s="2">
        <f>'PR-RAS'!E155</f>
        <v>258258.87</v>
      </c>
      <c r="E151" s="2">
        <v>0</v>
      </c>
      <c r="F151" s="2">
        <v>0</v>
      </c>
      <c r="G151" s="3">
        <f t="shared" si="0"/>
        <v>111454.76850000001</v>
      </c>
      <c r="H151" s="3">
        <f t="shared" si="1"/>
        <v>0.17999999999301508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17303.36</v>
      </c>
      <c r="D154" s="2">
        <f>'PR-RAS'!E158</f>
        <v>22132.86</v>
      </c>
      <c r="E154" s="2">
        <v>0</v>
      </c>
      <c r="F154" s="2">
        <v>0</v>
      </c>
      <c r="G154" s="3">
        <f t="shared" si="0"/>
        <v>9420.0692400000007</v>
      </c>
      <c r="H154" s="3">
        <f t="shared" si="1"/>
        <v>0.5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10537.57</v>
      </c>
      <c r="D155" s="2">
        <f>'PR-RAS'!E159</f>
        <v>11299.96</v>
      </c>
      <c r="E155" s="2">
        <v>0</v>
      </c>
      <c r="F155" s="2">
        <v>0</v>
      </c>
      <c r="G155" s="3">
        <f t="shared" si="0"/>
        <v>5103.17346</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38417.26</v>
      </c>
      <c r="D156" s="2">
        <f>'PR-RAS'!E160</f>
        <v>45170.68</v>
      </c>
      <c r="E156" s="2">
        <v>0</v>
      </c>
      <c r="F156" s="2">
        <v>0</v>
      </c>
      <c r="G156" s="3">
        <f t="shared" si="0"/>
        <v>19957.5861</v>
      </c>
      <c r="H156" s="3">
        <f t="shared" si="1"/>
        <v>0.58000000000174623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38417.26</v>
      </c>
      <c r="D158" s="2">
        <f>'PR-RAS'!E162</f>
        <v>45170.68</v>
      </c>
      <c r="E158" s="2">
        <v>0</v>
      </c>
      <c r="F158" s="2">
        <v>0</v>
      </c>
      <c r="G158" s="3">
        <f t="shared" si="0"/>
        <v>20215.103339999998</v>
      </c>
      <c r="H158" s="3">
        <f t="shared" si="1"/>
        <v>0.58000000000174623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61533.36</v>
      </c>
      <c r="D160" s="2">
        <f>'PR-RAS'!E164</f>
        <v>57820.250000000007</v>
      </c>
      <c r="E160" s="2">
        <v>0</v>
      </c>
      <c r="F160" s="2">
        <v>0</v>
      </c>
      <c r="G160" s="3">
        <f t="shared" si="0"/>
        <v>28170.643740000003</v>
      </c>
      <c r="H160" s="3">
        <f t="shared" si="1"/>
        <v>0.61000000000785803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18034.25</v>
      </c>
      <c r="D161" s="2">
        <f>'PR-RAS'!E165</f>
        <v>18187.2</v>
      </c>
      <c r="E161" s="2">
        <v>0</v>
      </c>
      <c r="F161" s="2">
        <v>0</v>
      </c>
      <c r="G161" s="3">
        <f t="shared" si="0"/>
        <v>8705.384</v>
      </c>
      <c r="H161" s="3">
        <f t="shared" si="1"/>
        <v>0.4500000000007276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1511.1</v>
      </c>
      <c r="D162" s="2">
        <f>'PR-RAS'!E166</f>
        <v>1516.5</v>
      </c>
      <c r="E162" s="2">
        <v>0</v>
      </c>
      <c r="F162" s="2">
        <v>0</v>
      </c>
      <c r="G162" s="3">
        <f t="shared" si="0"/>
        <v>731.60010000000011</v>
      </c>
      <c r="H162" s="3">
        <f t="shared" si="1"/>
        <v>0.59999999999990905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16304.15</v>
      </c>
      <c r="D163" s="2">
        <f>'PR-RAS'!E167</f>
        <v>16580.7</v>
      </c>
      <c r="E163" s="2">
        <v>0</v>
      </c>
      <c r="F163" s="2">
        <v>0</v>
      </c>
      <c r="G163" s="3">
        <f t="shared" si="0"/>
        <v>8013.419100000001</v>
      </c>
      <c r="H163" s="3">
        <f t="shared" si="1"/>
        <v>0.44999999999890861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90</v>
      </c>
      <c r="D164" s="2">
        <f>'PR-RAS'!E168</f>
        <v>25</v>
      </c>
      <c r="E164" s="2">
        <v>0</v>
      </c>
      <c r="F164" s="2">
        <v>0</v>
      </c>
      <c r="G164" s="3">
        <f t="shared" si="0"/>
        <v>22.82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129</v>
      </c>
      <c r="D165" s="2">
        <f>'PR-RAS'!E169</f>
        <v>65</v>
      </c>
      <c r="E165" s="2">
        <v>0</v>
      </c>
      <c r="F165" s="2">
        <v>0</v>
      </c>
      <c r="G165" s="3">
        <f t="shared" si="0"/>
        <v>42.475999999999999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14165.619999999999</v>
      </c>
      <c r="D166" s="2">
        <f>'PR-RAS'!E170</f>
        <v>13255.500000000002</v>
      </c>
      <c r="E166" s="2">
        <v>0</v>
      </c>
      <c r="F166" s="2">
        <v>0</v>
      </c>
      <c r="G166" s="3">
        <f t="shared" si="0"/>
        <v>6711.6423000000004</v>
      </c>
      <c r="H166" s="3">
        <f t="shared" si="1"/>
        <v>0.87999999999919964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3832.1</v>
      </c>
      <c r="D167" s="2">
        <f>'PR-RAS'!E171</f>
        <v>3476.38</v>
      </c>
      <c r="E167" s="2">
        <v>0</v>
      </c>
      <c r="F167" s="2">
        <v>0</v>
      </c>
      <c r="G167" s="3">
        <f t="shared" si="0"/>
        <v>1790.2867600000002</v>
      </c>
      <c r="H167" s="3">
        <f t="shared" si="1"/>
        <v>0.48000000000001819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3027.72</v>
      </c>
      <c r="D168" s="2">
        <f>'PR-RAS'!E172</f>
        <v>2830.84</v>
      </c>
      <c r="E168" s="2">
        <v>0</v>
      </c>
      <c r="F168" s="2">
        <v>0</v>
      </c>
      <c r="G168" s="3">
        <f t="shared" si="0"/>
        <v>1451.1297999999999</v>
      </c>
      <c r="H168" s="3">
        <f t="shared" si="1"/>
        <v>0.44000000000005457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6601.93</v>
      </c>
      <c r="D169" s="2">
        <f>'PR-RAS'!E173</f>
        <v>6709.68</v>
      </c>
      <c r="E169" s="2">
        <v>0</v>
      </c>
      <c r="F169" s="2">
        <v>0</v>
      </c>
      <c r="G169" s="3">
        <f t="shared" si="0"/>
        <v>3363.5767200000005</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42.08</v>
      </c>
      <c r="D170" s="2">
        <f>'PR-RAS'!E174</f>
        <v>64.75</v>
      </c>
      <c r="E170" s="2">
        <v>0</v>
      </c>
      <c r="F170" s="2">
        <v>0</v>
      </c>
      <c r="G170" s="3">
        <f t="shared" si="0"/>
        <v>28.997019999999999</v>
      </c>
      <c r="H170" s="3">
        <f t="shared" si="1"/>
        <v>0.32999999999999829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661.79</v>
      </c>
      <c r="D171" s="2">
        <f>'PR-RAS'!E175</f>
        <v>58.85</v>
      </c>
      <c r="E171" s="2">
        <v>0</v>
      </c>
      <c r="F171" s="2">
        <v>0</v>
      </c>
      <c r="G171" s="3">
        <f t="shared" si="0"/>
        <v>132.51330000000002</v>
      </c>
      <c r="H171" s="3">
        <f t="shared" si="1"/>
        <v>0.36000000000003496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115</v>
      </c>
      <c r="E173" s="2">
        <v>0</v>
      </c>
      <c r="F173" s="2">
        <v>0</v>
      </c>
      <c r="G173" s="3">
        <f t="shared" si="0"/>
        <v>39.559999999999995</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28402.239999999998</v>
      </c>
      <c r="D174" s="2">
        <f>'PR-RAS'!E178</f>
        <v>25719.899999999998</v>
      </c>
      <c r="E174" s="2">
        <v>0</v>
      </c>
      <c r="F174" s="2">
        <v>0</v>
      </c>
      <c r="G174" s="3">
        <f t="shared" si="0"/>
        <v>13812.672919999997</v>
      </c>
      <c r="H174" s="3">
        <f t="shared" si="1"/>
        <v>0.34000000000014552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21556.09</v>
      </c>
      <c r="D175" s="2">
        <f>'PR-RAS'!E179</f>
        <v>19802</v>
      </c>
      <c r="E175" s="2">
        <v>0</v>
      </c>
      <c r="F175" s="2">
        <v>0</v>
      </c>
      <c r="G175" s="3">
        <f t="shared" si="0"/>
        <v>10641.855659999999</v>
      </c>
      <c r="H175" s="3">
        <f t="shared" si="1"/>
        <v>9.0000000000145519E-2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317</v>
      </c>
      <c r="D176" s="2">
        <f>'PR-RAS'!E180</f>
        <v>487</v>
      </c>
      <c r="E176" s="2">
        <v>0</v>
      </c>
      <c r="F176" s="2">
        <v>0</v>
      </c>
      <c r="G176" s="3">
        <f t="shared" si="0"/>
        <v>225.92499999999998</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710</v>
      </c>
      <c r="D177" s="2">
        <f>'PR-RAS'!E181</f>
        <v>0</v>
      </c>
      <c r="E177" s="2">
        <v>0</v>
      </c>
      <c r="F177" s="2">
        <v>0</v>
      </c>
      <c r="G177" s="3">
        <f t="shared" si="0"/>
        <v>124.96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1507.94</v>
      </c>
      <c r="D178" s="2">
        <f>'PR-RAS'!E182</f>
        <v>1904.07</v>
      </c>
      <c r="E178" s="2">
        <v>0</v>
      </c>
      <c r="F178" s="2">
        <v>0</v>
      </c>
      <c r="G178" s="3">
        <f t="shared" si="0"/>
        <v>940.94615999999996</v>
      </c>
      <c r="H178" s="3">
        <f t="shared" si="1"/>
        <v>0.12999999999988177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1114.8900000000001</v>
      </c>
      <c r="D180" s="2">
        <f>'PR-RAS'!E184</f>
        <v>0</v>
      </c>
      <c r="E180" s="2">
        <v>0</v>
      </c>
      <c r="F180" s="2">
        <v>0</v>
      </c>
      <c r="G180" s="3">
        <f t="shared" si="0"/>
        <v>199.56531000000001</v>
      </c>
      <c r="H180" s="3">
        <f t="shared" si="1"/>
        <v>0.10999999999989996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100</v>
      </c>
      <c r="D181" s="2">
        <f>'PR-RAS'!E185</f>
        <v>75</v>
      </c>
      <c r="E181" s="2">
        <v>0</v>
      </c>
      <c r="F181" s="2">
        <v>0</v>
      </c>
      <c r="G181" s="3">
        <f t="shared" si="0"/>
        <v>45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925.58</v>
      </c>
      <c r="D182" s="2">
        <f>'PR-RAS'!E186</f>
        <v>1860.19</v>
      </c>
      <c r="E182" s="2">
        <v>0</v>
      </c>
      <c r="F182" s="2">
        <v>0</v>
      </c>
      <c r="G182" s="3">
        <f t="shared" si="0"/>
        <v>840.91876000000002</v>
      </c>
      <c r="H182" s="3">
        <f t="shared" si="1"/>
        <v>0.61000000000001364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2170.7399999999998</v>
      </c>
      <c r="D183" s="2">
        <f>'PR-RAS'!E187</f>
        <v>1591.64</v>
      </c>
      <c r="E183" s="2">
        <v>0</v>
      </c>
      <c r="F183" s="2">
        <v>0</v>
      </c>
      <c r="G183" s="3">
        <f t="shared" si="0"/>
        <v>974.43164000000002</v>
      </c>
      <c r="H183" s="3">
        <f t="shared" si="1"/>
        <v>0.62000000000011823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931.25</v>
      </c>
      <c r="D190" s="2">
        <f>'PR-RAS'!E194</f>
        <v>657.65</v>
      </c>
      <c r="E190" s="2">
        <v>0</v>
      </c>
      <c r="F190" s="2">
        <v>0</v>
      </c>
      <c r="G190" s="3">
        <f t="shared" si="0"/>
        <v>424.59795000000003</v>
      </c>
      <c r="H190" s="3">
        <f t="shared" si="1"/>
        <v>0.60000000000002274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57.16</v>
      </c>
      <c r="D193" s="2">
        <f>'PR-RAS'!E197</f>
        <v>0</v>
      </c>
      <c r="E193" s="2">
        <v>0</v>
      </c>
      <c r="F193" s="2">
        <v>0</v>
      </c>
      <c r="G193" s="3">
        <f t="shared" si="0"/>
        <v>10.97472</v>
      </c>
      <c r="H193" s="3">
        <f t="shared" si="1"/>
        <v>0.15999999999999659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672</v>
      </c>
      <c r="D195" s="2">
        <f>'PR-RAS'!E199</f>
        <v>388</v>
      </c>
      <c r="E195" s="2">
        <v>0</v>
      </c>
      <c r="F195" s="2">
        <v>0</v>
      </c>
      <c r="G195" s="3">
        <f t="shared" si="0"/>
        <v>280.91200000000003</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v>
      </c>
      <c r="D197" s="2">
        <f>'PR-RAS'!E201</f>
        <v>74.650000000000006</v>
      </c>
      <c r="E197" s="2">
        <v>0</v>
      </c>
      <c r="F197" s="2">
        <v>0</v>
      </c>
      <c r="G197" s="3">
        <f t="shared" si="0"/>
        <v>36.906800000000004</v>
      </c>
      <c r="H197" s="3">
        <f t="shared" si="1"/>
        <v>0.34999999999999432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540.54</v>
      </c>
      <c r="D198" s="2">
        <f>'PR-RAS'!E202</f>
        <v>523.42999999999995</v>
      </c>
      <c r="E198" s="2">
        <v>0</v>
      </c>
      <c r="F198" s="2">
        <v>0</v>
      </c>
      <c r="G198" s="3">
        <f t="shared" si="0"/>
        <v>312.71780000000001</v>
      </c>
      <c r="H198" s="3">
        <f t="shared" si="1"/>
        <v>0.88999999999998636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540.54</v>
      </c>
      <c r="D212" s="2">
        <f>'PR-RAS'!E216</f>
        <v>523.42999999999995</v>
      </c>
      <c r="E212" s="2">
        <v>0</v>
      </c>
      <c r="F212" s="2">
        <v>0</v>
      </c>
      <c r="G212" s="3">
        <f t="shared" si="0"/>
        <v>334.94139999999999</v>
      </c>
      <c r="H212" s="3">
        <f t="shared" si="1"/>
        <v>0.88999999999998636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540.54</v>
      </c>
      <c r="D213" s="2">
        <f>'PR-RAS'!E217</f>
        <v>523.42999999999995</v>
      </c>
      <c r="E213" s="2">
        <v>0</v>
      </c>
      <c r="F213" s="2">
        <v>0</v>
      </c>
      <c r="G213" s="3">
        <f t="shared" si="0"/>
        <v>336.52879999999999</v>
      </c>
      <c r="H213" s="3">
        <f t="shared" si="1"/>
        <v>0.88999999999998636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1445.5</v>
      </c>
      <c r="D258" s="2">
        <f>'PR-RAS'!E262</f>
        <v>965.8</v>
      </c>
      <c r="E258" s="2">
        <v>0</v>
      </c>
      <c r="F258" s="2">
        <v>0</v>
      </c>
      <c r="G258" s="3">
        <f t="shared" si="0"/>
        <v>867.91470000000004</v>
      </c>
      <c r="H258" s="3">
        <f t="shared" si="1"/>
        <v>0.70000000000004547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1445.5</v>
      </c>
      <c r="D265" s="2">
        <f>'PR-RAS'!E269</f>
        <v>965.8</v>
      </c>
      <c r="E265" s="2">
        <v>0</v>
      </c>
      <c r="F265" s="2">
        <v>0</v>
      </c>
      <c r="G265" s="3">
        <f t="shared" si="0"/>
        <v>891.55439999999999</v>
      </c>
      <c r="H265" s="3">
        <f t="shared" si="1"/>
        <v>0.70000000000004547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1445.5</v>
      </c>
      <c r="D267" s="2">
        <f>'PR-RAS'!E271</f>
        <v>965.8</v>
      </c>
      <c r="E267" s="2">
        <v>0</v>
      </c>
      <c r="F267" s="2">
        <v>0</v>
      </c>
      <c r="G267" s="3">
        <f t="shared" si="0"/>
        <v>898.30860000000007</v>
      </c>
      <c r="H267" s="3">
        <f t="shared" si="1"/>
        <v>0.70000000000004547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26.88</v>
      </c>
      <c r="D269" s="2">
        <f>'PR-RAS'!E273</f>
        <v>30.78</v>
      </c>
      <c r="E269" s="2">
        <v>0</v>
      </c>
      <c r="F269" s="2">
        <v>0</v>
      </c>
      <c r="G269" s="3">
        <f t="shared" si="0"/>
        <v>23.701920000000001</v>
      </c>
      <c r="H269" s="3">
        <f t="shared" si="1"/>
        <v>0.33999999999999986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26.88</v>
      </c>
      <c r="D270" s="2">
        <f>'PR-RAS'!E274</f>
        <v>30.78</v>
      </c>
      <c r="E270" s="2">
        <v>0</v>
      </c>
      <c r="F270" s="2">
        <v>0</v>
      </c>
      <c r="G270" s="3">
        <f t="shared" si="0"/>
        <v>23.79036</v>
      </c>
      <c r="H270" s="3">
        <f t="shared" si="1"/>
        <v>0.33999999999999986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26.88</v>
      </c>
      <c r="D272" s="2">
        <f>'PR-RAS'!E276</f>
        <v>30.78</v>
      </c>
      <c r="E272" s="2">
        <v>0</v>
      </c>
      <c r="F272" s="2">
        <v>0</v>
      </c>
      <c r="G272" s="3">
        <f t="shared" si="0"/>
        <v>23.96724</v>
      </c>
      <c r="H272" s="3">
        <f t="shared" si="1"/>
        <v>0.33999999999999986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356318.51999999996</v>
      </c>
      <c r="D295" s="2">
        <f>'PR-RAS'!E299</f>
        <v>396202.63</v>
      </c>
      <c r="E295" s="2">
        <v>0</v>
      </c>
      <c r="F295" s="2">
        <v>0</v>
      </c>
      <c r="G295" s="3">
        <f t="shared" si="12"/>
        <v>337724.79131999996</v>
      </c>
      <c r="H295" s="3">
        <f t="shared" si="13"/>
        <v>0.8500000000349246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812.00999999995111</v>
      </c>
      <c r="D297" s="2">
        <f>'PR-RAS'!E301</f>
        <v>21732.260000000009</v>
      </c>
      <c r="E297" s="2">
        <v>0</v>
      </c>
      <c r="F297" s="2">
        <v>0</v>
      </c>
      <c r="G297" s="3">
        <f t="shared" si="12"/>
        <v>13105.852879999991</v>
      </c>
      <c r="H297" s="3">
        <f t="shared" si="13"/>
        <v>0.26999999996041879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6326.21</v>
      </c>
      <c r="D299" s="2">
        <f>'PR-RAS'!E303</f>
        <v>8531.65</v>
      </c>
      <c r="E299" s="2">
        <v>0</v>
      </c>
      <c r="F299" s="2">
        <v>0</v>
      </c>
      <c r="G299" s="3">
        <f t="shared" si="12"/>
        <v>6970.0739799999992</v>
      </c>
      <c r="H299" s="3">
        <f t="shared" si="13"/>
        <v>0.56000000000040018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28729.72</v>
      </c>
      <c r="E300" s="2">
        <v>0</v>
      </c>
      <c r="F300" s="2">
        <v>0</v>
      </c>
      <c r="G300" s="3">
        <f t="shared" si="12"/>
        <v>17180.37256</v>
      </c>
      <c r="H300" s="3">
        <f t="shared" si="13"/>
        <v>0.27999999999883585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1393.01</v>
      </c>
      <c r="D355" s="2">
        <f>'PR-RAS'!E360</f>
        <v>2620.14</v>
      </c>
      <c r="E355" s="2">
        <v>0</v>
      </c>
      <c r="F355" s="2">
        <v>0</v>
      </c>
      <c r="G355" s="3">
        <f t="shared" si="12"/>
        <v>2348.1846599999999</v>
      </c>
      <c r="H355" s="3">
        <f t="shared" si="13"/>
        <v>0.14999999999986358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1393.01</v>
      </c>
      <c r="D368" s="2">
        <f>'PR-RAS'!E373</f>
        <v>2620.14</v>
      </c>
      <c r="E368" s="2">
        <v>0</v>
      </c>
      <c r="F368" s="2">
        <v>0</v>
      </c>
      <c r="G368" s="3">
        <f t="shared" si="12"/>
        <v>2434.41743</v>
      </c>
      <c r="H368" s="3">
        <f t="shared" si="13"/>
        <v>0.14999999999986358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1393.01</v>
      </c>
      <c r="D388" s="2">
        <f>'PR-RAS'!E393</f>
        <v>2620.14</v>
      </c>
      <c r="E388" s="2">
        <v>0</v>
      </c>
      <c r="F388" s="2">
        <v>0</v>
      </c>
      <c r="G388" s="3">
        <f t="shared" si="12"/>
        <v>2567.0832300000002</v>
      </c>
      <c r="H388" s="3">
        <f t="shared" si="13"/>
        <v>0.14999999999986358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1393.01</v>
      </c>
      <c r="D389" s="2">
        <f>'PR-RAS'!E394</f>
        <v>2620.14</v>
      </c>
      <c r="E389" s="2">
        <v>0</v>
      </c>
      <c r="F389" s="2">
        <v>0</v>
      </c>
      <c r="G389" s="3">
        <f t="shared" si="12"/>
        <v>2573.7165199999999</v>
      </c>
      <c r="H389" s="3">
        <f t="shared" si="13"/>
        <v>0.14999999999986358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1393.01</v>
      </c>
      <c r="D413" s="2">
        <f>'PR-RAS'!E418</f>
        <v>2620.14</v>
      </c>
      <c r="E413" s="2">
        <v>0</v>
      </c>
      <c r="F413" s="2">
        <v>0</v>
      </c>
      <c r="G413" s="3">
        <f t="shared" si="12"/>
        <v>2732.9154799999997</v>
      </c>
      <c r="H413" s="3">
        <f t="shared" si="13"/>
        <v>0.14999999999986358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18576.47</v>
      </c>
      <c r="D414" s="2">
        <f>'PR-RAS'!E419</f>
        <v>18576.89</v>
      </c>
      <c r="E414" s="2">
        <v>0</v>
      </c>
      <c r="F414" s="2">
        <v>0</v>
      </c>
      <c r="G414" s="3">
        <f t="shared" si="12"/>
        <v>23016.593249999998</v>
      </c>
      <c r="H414" s="3">
        <f t="shared" si="13"/>
        <v>0.58000000000174623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355506.51</v>
      </c>
      <c r="D417" s="2">
        <f>'PR-RAS'!E422</f>
        <v>374470.37</v>
      </c>
      <c r="E417" s="2">
        <v>0</v>
      </c>
      <c r="F417" s="2">
        <v>0</v>
      </c>
      <c r="G417" s="3">
        <f t="shared" si="12"/>
        <v>459450.05599999998</v>
      </c>
      <c r="H417" s="3">
        <f t="shared" si="13"/>
        <v>0.85999999998603016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357711.52999999997</v>
      </c>
      <c r="D418" s="2">
        <f>'PR-RAS'!E423</f>
        <v>398822.77</v>
      </c>
      <c r="E418" s="2">
        <v>0</v>
      </c>
      <c r="F418" s="2">
        <v>0</v>
      </c>
      <c r="G418" s="3">
        <f t="shared" si="12"/>
        <v>481783.89818999998</v>
      </c>
      <c r="H418" s="3">
        <f t="shared" si="13"/>
        <v>0.70000000001164153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2205.0199999999604</v>
      </c>
      <c r="D420" s="2">
        <f>'PR-RAS'!E425</f>
        <v>24352.400000000023</v>
      </c>
      <c r="E420" s="2">
        <v>0</v>
      </c>
      <c r="F420" s="2">
        <v>0</v>
      </c>
      <c r="G420" s="3">
        <f t="shared" si="12"/>
        <v>21331.214580000003</v>
      </c>
      <c r="H420" s="3">
        <f t="shared" si="13"/>
        <v>0.41999999998370185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12250.260000000002</v>
      </c>
      <c r="D421" s="2">
        <f>'PR-RAS'!E426</f>
        <v>10045.24</v>
      </c>
      <c r="E421" s="2">
        <v>0</v>
      </c>
      <c r="F421" s="2">
        <v>0</v>
      </c>
      <c r="G421" s="3">
        <f t="shared" si="12"/>
        <v>13583.1108</v>
      </c>
      <c r="H421" s="3">
        <f t="shared" si="13"/>
        <v>0.50000000000181899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28729.72</v>
      </c>
      <c r="E423" s="2">
        <v>0</v>
      </c>
      <c r="F423" s="2">
        <v>0</v>
      </c>
      <c r="G423" s="3">
        <f t="shared" si="12"/>
        <v>24247.883679999999</v>
      </c>
      <c r="H423" s="3">
        <f t="shared" si="13"/>
        <v>0.27999999999883585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355506.51</v>
      </c>
      <c r="D637" s="2">
        <f>'PR-RAS'!E643</f>
        <v>374470.37</v>
      </c>
      <c r="E637" s="2">
        <v>0</v>
      </c>
      <c r="F637" s="2">
        <v>0</v>
      </c>
      <c r="G637" s="3">
        <f t="shared" si="14"/>
        <v>702428.451</v>
      </c>
      <c r="H637" s="3">
        <f t="shared" si="15"/>
        <v>0.85999999998603016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357711.52999999997</v>
      </c>
      <c r="D638" s="2">
        <f>'PR-RAS'!E644</f>
        <v>398822.77</v>
      </c>
      <c r="E638" s="2">
        <v>0</v>
      </c>
      <c r="F638" s="2">
        <v>0</v>
      </c>
      <c r="G638" s="3">
        <f t="shared" si="14"/>
        <v>735962.45359000005</v>
      </c>
      <c r="H638" s="3">
        <f t="shared" si="15"/>
        <v>0.70000000001164153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2205.0199999999604</v>
      </c>
      <c r="D640" s="2">
        <f>'PR-RAS'!E646</f>
        <v>24352.400000000023</v>
      </c>
      <c r="E640" s="2">
        <v>0</v>
      </c>
      <c r="F640" s="2">
        <v>0</v>
      </c>
      <c r="G640" s="3">
        <f t="shared" si="14"/>
        <v>32531.374980000004</v>
      </c>
      <c r="H640" s="3">
        <f t="shared" si="15"/>
        <v>0.41999999998370185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12250.260000000002</v>
      </c>
      <c r="D641" s="2">
        <f>'PR-RAS'!E647</f>
        <v>10045.24</v>
      </c>
      <c r="E641" s="2">
        <v>0</v>
      </c>
      <c r="F641" s="2">
        <v>0</v>
      </c>
      <c r="G641" s="3">
        <f t="shared" si="14"/>
        <v>20698.0736</v>
      </c>
      <c r="H641" s="3">
        <f t="shared" si="15"/>
        <v>0.50000000000181899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10045.240000000042</v>
      </c>
      <c r="D643" s="2">
        <f>'PR-RAS'!E649</f>
        <v>0</v>
      </c>
      <c r="E643" s="2">
        <v>0</v>
      </c>
      <c r="F643" s="2">
        <v>0</v>
      </c>
      <c r="G643" s="3">
        <f t="shared" si="14"/>
        <v>6449.044080000027</v>
      </c>
      <c r="H643" s="3">
        <f t="shared" si="15"/>
        <v>0.24000000004161848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14307.160000000024</v>
      </c>
      <c r="E644" s="2">
        <v>0</v>
      </c>
      <c r="F644" s="2">
        <v>0</v>
      </c>
      <c r="G644" s="3">
        <f t="shared" si="14"/>
        <v>18399.00776000003</v>
      </c>
      <c r="H644" s="3">
        <f t="shared" si="15"/>
        <v>0.16000000002350134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26089.31</v>
      </c>
      <c r="D645" s="2">
        <f>'PR-RAS'!E651</f>
        <v>0</v>
      </c>
      <c r="E645" s="2">
        <v>0</v>
      </c>
      <c r="F645" s="2">
        <v>0</v>
      </c>
      <c r="G645" s="3">
        <f t="shared" si="14"/>
        <v>16801.515640000001</v>
      </c>
      <c r="H645" s="3">
        <f t="shared" si="15"/>
        <v>0.31000000000130967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17447.150000000001</v>
      </c>
      <c r="D646" s="2">
        <f>'PR-RAS'!E653</f>
        <v>17062.599999999999</v>
      </c>
      <c r="E646" s="2">
        <v>0</v>
      </c>
      <c r="F646" s="2">
        <v>0</v>
      </c>
      <c r="G646" s="3">
        <f t="shared" si="14"/>
        <v>33264.16575</v>
      </c>
      <c r="H646" s="3">
        <f t="shared" si="15"/>
        <v>0.55000000000291038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358941.78</v>
      </c>
      <c r="D647" s="2">
        <f>'PR-RAS'!E654</f>
        <v>128252.7</v>
      </c>
      <c r="E647" s="2">
        <v>0</v>
      </c>
      <c r="F647" s="2">
        <v>0</v>
      </c>
      <c r="G647" s="3">
        <f t="shared" si="14"/>
        <v>397578.87828000006</v>
      </c>
      <c r="H647" s="3">
        <f t="shared" si="15"/>
        <v>0.51999999997497071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359326.33</v>
      </c>
      <c r="D648" s="2">
        <f>'PR-RAS'!E655</f>
        <v>126515.14</v>
      </c>
      <c r="E648" s="2">
        <v>0</v>
      </c>
      <c r="F648" s="2">
        <v>0</v>
      </c>
      <c r="G648" s="3">
        <f t="shared" si="14"/>
        <v>396194.72667</v>
      </c>
      <c r="H648" s="3">
        <f t="shared" si="15"/>
        <v>0.47000000001571607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17062.600000000035</v>
      </c>
      <c r="D649" s="2">
        <f>'PR-RAS'!E656</f>
        <v>18800.159999999989</v>
      </c>
      <c r="E649" s="2">
        <v>0</v>
      </c>
      <c r="F649" s="2">
        <v>0</v>
      </c>
      <c r="G649" s="3">
        <f t="shared" si="14"/>
        <v>35421.572160000011</v>
      </c>
      <c r="H649" s="3">
        <f t="shared" si="15"/>
        <v>0.55999999995401595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v>
      </c>
      <c r="D651" s="2">
        <f>'PR-RAS'!E658</f>
        <v>23</v>
      </c>
      <c r="E651" s="2">
        <v>0</v>
      </c>
      <c r="F651" s="2">
        <v>0</v>
      </c>
      <c r="G651" s="3">
        <f t="shared" si="14"/>
        <v>44.2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11</v>
      </c>
      <c r="E653" s="2">
        <v>0</v>
      </c>
      <c r="F653" s="2">
        <v>0</v>
      </c>
      <c r="G653" s="3">
        <f t="shared" si="14"/>
        <v>21.516000000000002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312435.24</v>
      </c>
      <c r="D676" s="2">
        <f>'PR-RAS'!E683</f>
        <v>327898.81</v>
      </c>
      <c r="E676" s="2">
        <v>0</v>
      </c>
      <c r="F676" s="2">
        <v>0</v>
      </c>
      <c r="G676" s="3">
        <f t="shared" si="14"/>
        <v>653557.18050000002</v>
      </c>
      <c r="H676" s="3">
        <f t="shared" si="15"/>
        <v>0.42999999999301508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1445.5</v>
      </c>
      <c r="D677" s="2">
        <f>'PR-RAS'!E684</f>
        <v>965.8</v>
      </c>
      <c r="E677" s="2">
        <v>0</v>
      </c>
      <c r="F677" s="2">
        <v>0</v>
      </c>
      <c r="G677" s="3">
        <f t="shared" si="14"/>
        <v>2282.9196000000002</v>
      </c>
      <c r="H677" s="3">
        <f t="shared" si="15"/>
        <v>0.70000000000004547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1393.43</v>
      </c>
      <c r="D678" s="2">
        <f>'PR-RAS'!E685</f>
        <v>1429.35</v>
      </c>
      <c r="E678" s="2">
        <v>0</v>
      </c>
      <c r="F678" s="2">
        <v>0</v>
      </c>
      <c r="G678" s="3">
        <f t="shared" si="14"/>
        <v>2878.6920100000002</v>
      </c>
      <c r="H678" s="3">
        <f t="shared" si="15"/>
        <v>0.77999999999997272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1114.8900000000001</v>
      </c>
      <c r="D729" s="2">
        <f>'PR-RAS'!E736</f>
        <v>0</v>
      </c>
      <c r="E729" s="2">
        <v>0</v>
      </c>
      <c r="F729" s="2">
        <v>0</v>
      </c>
      <c r="G729" s="3">
        <f t="shared" si="14"/>
        <v>811.63992000000007</v>
      </c>
      <c r="H729" s="3">
        <f t="shared" si="15"/>
        <v>0.10999999999989996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672</v>
      </c>
      <c r="D737" s="2">
        <f>'PR-RAS'!E744</f>
        <v>388</v>
      </c>
      <c r="E737" s="2">
        <v>0</v>
      </c>
      <c r="F737" s="2">
        <v>0</v>
      </c>
      <c r="G737" s="3">
        <f t="shared" si="28"/>
        <v>1065.7280000000001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1445.5</v>
      </c>
      <c r="D848" s="2">
        <f>'PR-RAS'!E855</f>
        <v>965.8</v>
      </c>
      <c r="E848" s="2">
        <v>0</v>
      </c>
      <c r="F848" s="2">
        <v>0</v>
      </c>
      <c r="G848" s="3">
        <f t="shared" si="34"/>
        <v>2860.4036999999998</v>
      </c>
      <c r="H848" s="3">
        <f t="shared" si="35"/>
        <v>0.70000000000004547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314819.47000000003</v>
      </c>
      <c r="D1011" s="7">
        <f>BILANCA!E6</f>
        <v>310558.71000000002</v>
      </c>
      <c r="E1011" s="7">
        <v>0</v>
      </c>
      <c r="F1011" s="7">
        <v>0</v>
      </c>
      <c r="G1011" s="8">
        <f t="shared" ref="G1011:G1306" si="38">B1011/1000*C1011+B1011/500*D1011</f>
        <v>935.93689000000006</v>
      </c>
      <c r="H1011" s="8">
        <f t="shared" si="35"/>
        <v>0.76000000000931323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271667.55000000005</v>
      </c>
      <c r="D1012" s="2">
        <f>BILANCA!E7</f>
        <v>263028.82</v>
      </c>
      <c r="E1012" s="2">
        <v>0</v>
      </c>
      <c r="F1012" s="2">
        <v>0</v>
      </c>
      <c r="G1012" s="3">
        <f t="shared" si="38"/>
        <v>1595.4503800000002</v>
      </c>
      <c r="H1012" s="3">
        <f t="shared" si="35"/>
        <v>0.62999999994644895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265.45</v>
      </c>
      <c r="D1013" s="2">
        <f>BILANCA!E8</f>
        <v>265.45</v>
      </c>
      <c r="E1013" s="2">
        <v>0</v>
      </c>
      <c r="F1013" s="2">
        <v>0</v>
      </c>
      <c r="G1013" s="3">
        <f t="shared" si="38"/>
        <v>2.3890500000000001</v>
      </c>
      <c r="H1013" s="3">
        <f t="shared" si="35"/>
        <v>0.89999999999997726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265.45</v>
      </c>
      <c r="D1015" s="2">
        <f>BILANCA!E10</f>
        <v>265.45</v>
      </c>
      <c r="E1015" s="2">
        <v>0</v>
      </c>
      <c r="F1015" s="2">
        <v>0</v>
      </c>
      <c r="G1015" s="3">
        <f t="shared" si="38"/>
        <v>3.9817499999999999</v>
      </c>
      <c r="H1015" s="3">
        <f t="shared" si="35"/>
        <v>0.89999999999997726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271402.10000000003</v>
      </c>
      <c r="D1017" s="2">
        <f>BILANCA!E12</f>
        <v>262763.37</v>
      </c>
      <c r="E1017" s="2">
        <v>0</v>
      </c>
      <c r="F1017" s="2">
        <v>0</v>
      </c>
      <c r="G1017" s="3">
        <f t="shared" si="38"/>
        <v>5578.5018799999998</v>
      </c>
      <c r="H1017" s="3">
        <f t="shared" si="35"/>
        <v>0.47000000003026798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239981.55000000002</v>
      </c>
      <c r="D1018" s="2">
        <f>BILANCA!E13</f>
        <v>234666.74000000002</v>
      </c>
      <c r="E1018" s="2">
        <v>0</v>
      </c>
      <c r="F1018" s="2">
        <v>0</v>
      </c>
      <c r="G1018" s="3">
        <f t="shared" si="38"/>
        <v>5674.5202400000007</v>
      </c>
      <c r="H1018" s="3">
        <f t="shared" si="35"/>
        <v>0.7099999999627471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372938.56</v>
      </c>
      <c r="D1020" s="2">
        <f>BILANCA!E15</f>
        <v>372938.56</v>
      </c>
      <c r="E1020" s="2">
        <v>0</v>
      </c>
      <c r="F1020" s="2">
        <v>0</v>
      </c>
      <c r="G1020" s="3">
        <f t="shared" si="38"/>
        <v>11188.156800000001</v>
      </c>
      <c r="H1020" s="3">
        <f t="shared" si="35"/>
        <v>0.88000000000465661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52246.89</v>
      </c>
      <c r="D1022" s="2">
        <f>BILANCA!E17</f>
        <v>52246.89</v>
      </c>
      <c r="E1022" s="2">
        <v>0</v>
      </c>
      <c r="F1022" s="2">
        <v>0</v>
      </c>
      <c r="G1022" s="3">
        <f t="shared" si="38"/>
        <v>1880.8880399999998</v>
      </c>
      <c r="H1022" s="3">
        <f t="shared" si="35"/>
        <v>0.22000000000116415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185203.9</v>
      </c>
      <c r="D1023" s="2">
        <f>BILANCA!E18</f>
        <v>190518.71</v>
      </c>
      <c r="E1023" s="2">
        <v>0</v>
      </c>
      <c r="F1023" s="2">
        <v>0</v>
      </c>
      <c r="G1023" s="3">
        <f t="shared" si="38"/>
        <v>7361.1371599999984</v>
      </c>
      <c r="H1023" s="3">
        <f t="shared" si="35"/>
        <v>0.39000000001396984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17777.839999999989</v>
      </c>
      <c r="D1024" s="2">
        <f>BILANCA!E19</f>
        <v>11833.779999999992</v>
      </c>
      <c r="E1024" s="2">
        <v>0</v>
      </c>
      <c r="F1024" s="2">
        <v>0</v>
      </c>
      <c r="G1024" s="3">
        <f t="shared" si="38"/>
        <v>580.23559999999964</v>
      </c>
      <c r="H1024" s="3">
        <f t="shared" si="35"/>
        <v>0.38000000001920853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46537.42</v>
      </c>
      <c r="D1025" s="2">
        <f>BILANCA!E20</f>
        <v>46537.42</v>
      </c>
      <c r="E1025" s="2">
        <v>0</v>
      </c>
      <c r="F1025" s="2">
        <v>0</v>
      </c>
      <c r="G1025" s="3">
        <f t="shared" si="38"/>
        <v>2094.1839</v>
      </c>
      <c r="H1025" s="3">
        <f t="shared" si="35"/>
        <v>0.83999999999650754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4462.42</v>
      </c>
      <c r="E1026" s="2">
        <v>0</v>
      </c>
      <c r="F1026" s="2">
        <v>0</v>
      </c>
      <c r="G1026" s="3">
        <f t="shared" si="38"/>
        <v>142.79743999999999</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4462.42</v>
      </c>
      <c r="D1027" s="2">
        <f>BILANCA!E22</f>
        <v>0</v>
      </c>
      <c r="E1027" s="2">
        <v>0</v>
      </c>
      <c r="F1027" s="2">
        <v>0</v>
      </c>
      <c r="G1027" s="3">
        <f t="shared" si="38"/>
        <v>75.861140000000006</v>
      </c>
      <c r="H1027" s="3">
        <f t="shared" si="35"/>
        <v>0.42000000000007276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1380.85</v>
      </c>
      <c r="D1028" s="2">
        <f>BILANCA!E23</f>
        <v>1380.85</v>
      </c>
      <c r="E1028" s="2">
        <v>0</v>
      </c>
      <c r="F1028" s="2">
        <v>0</v>
      </c>
      <c r="G1028" s="3">
        <f t="shared" si="38"/>
        <v>74.565899999999985</v>
      </c>
      <c r="H1028" s="3">
        <f t="shared" si="35"/>
        <v>0.3000000000001819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1432.58</v>
      </c>
      <c r="D1030" s="2">
        <f>BILANCA!E25</f>
        <v>1432.58</v>
      </c>
      <c r="E1030" s="2">
        <v>0</v>
      </c>
      <c r="F1030" s="2">
        <v>0</v>
      </c>
      <c r="G1030" s="3">
        <f t="shared" si="38"/>
        <v>85.954799999999992</v>
      </c>
      <c r="H1030" s="3">
        <f t="shared" si="35"/>
        <v>0.84000000000014552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13540.47</v>
      </c>
      <c r="D1031" s="2">
        <f>BILANCA!E26</f>
        <v>13540.47</v>
      </c>
      <c r="E1031" s="2">
        <v>0</v>
      </c>
      <c r="F1031" s="2">
        <v>0</v>
      </c>
      <c r="G1031" s="3">
        <f t="shared" si="38"/>
        <v>853.04961000000003</v>
      </c>
      <c r="H1031" s="3">
        <f t="shared" si="35"/>
        <v>0.93999999999869033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49575.9</v>
      </c>
      <c r="D1033" s="2">
        <f>BILANCA!E28</f>
        <v>55519.96</v>
      </c>
      <c r="E1033" s="2">
        <v>0</v>
      </c>
      <c r="F1033" s="2">
        <v>0</v>
      </c>
      <c r="G1033" s="3">
        <f t="shared" si="38"/>
        <v>3694.1638599999997</v>
      </c>
      <c r="H1033" s="3">
        <f t="shared" si="35"/>
        <v>0.13999999999941792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50834.43</v>
      </c>
      <c r="D1035" s="2">
        <f>BILANCA!E30</f>
        <v>50834.43</v>
      </c>
      <c r="E1035" s="2">
        <v>0</v>
      </c>
      <c r="F1035" s="2">
        <v>0</v>
      </c>
      <c r="G1035" s="3">
        <f t="shared" si="38"/>
        <v>3812.5822500000004</v>
      </c>
      <c r="H1035" s="3">
        <f t="shared" si="35"/>
        <v>0.86000000000058208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50834.43</v>
      </c>
      <c r="D1039" s="2">
        <f>BILANCA!E34</f>
        <v>50834.43</v>
      </c>
      <c r="E1039" s="2">
        <v>0</v>
      </c>
      <c r="F1039" s="2">
        <v>0</v>
      </c>
      <c r="G1039" s="3">
        <f t="shared" si="38"/>
        <v>4422.5954099999999</v>
      </c>
      <c r="H1039" s="3">
        <f t="shared" si="35"/>
        <v>0.86000000000058208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13642.710000000001</v>
      </c>
      <c r="D1040" s="2">
        <f>BILANCA!E35</f>
        <v>16262.85</v>
      </c>
      <c r="E1040" s="2">
        <v>0</v>
      </c>
      <c r="F1040" s="2">
        <v>0</v>
      </c>
      <c r="G1040" s="3">
        <f t="shared" si="38"/>
        <v>1385.0522999999998</v>
      </c>
      <c r="H1040" s="3">
        <f t="shared" si="35"/>
        <v>0.43999999999869033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14121.27</v>
      </c>
      <c r="D1041" s="2">
        <f>BILANCA!E36</f>
        <v>16741.41</v>
      </c>
      <c r="E1041" s="2">
        <v>0</v>
      </c>
      <c r="F1041" s="2">
        <v>0</v>
      </c>
      <c r="G1041" s="3">
        <f t="shared" si="38"/>
        <v>1475.7267899999999</v>
      </c>
      <c r="H1041" s="3">
        <f t="shared" si="35"/>
        <v>0.68000000000029104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478.56</v>
      </c>
      <c r="D1045" s="2">
        <f>BILANCA!E40</f>
        <v>478.56</v>
      </c>
      <c r="E1045" s="2">
        <v>0</v>
      </c>
      <c r="F1045" s="2">
        <v>0</v>
      </c>
      <c r="G1045" s="3">
        <f t="shared" si="38"/>
        <v>50.248800000000003</v>
      </c>
      <c r="H1045" s="3">
        <f t="shared" si="35"/>
        <v>0.87999999999999545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37613.06</v>
      </c>
      <c r="D1059" s="2">
        <f>BILANCA!E54</f>
        <v>38333.699999999997</v>
      </c>
      <c r="E1059" s="2">
        <v>0</v>
      </c>
      <c r="F1059" s="2">
        <v>0</v>
      </c>
      <c r="G1059" s="3">
        <f t="shared" si="38"/>
        <v>5599.7425400000002</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37613.06</v>
      </c>
      <c r="D1060" s="2">
        <f>BILANCA!E55</f>
        <v>38333.699999999997</v>
      </c>
      <c r="E1060" s="2">
        <v>0</v>
      </c>
      <c r="F1060" s="2">
        <v>0</v>
      </c>
      <c r="G1060" s="3">
        <f t="shared" si="38"/>
        <v>5714.0230000000001</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43151.92</v>
      </c>
      <c r="D1074" s="2">
        <f>BILANCA!E69</f>
        <v>47529.89</v>
      </c>
      <c r="E1074" s="2">
        <v>0</v>
      </c>
      <c r="F1074" s="2">
        <v>0</v>
      </c>
      <c r="G1074" s="3">
        <f t="shared" si="38"/>
        <v>8845.5488000000005</v>
      </c>
      <c r="H1074" s="3">
        <f t="shared" si="35"/>
        <v>0.19000000000232831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17062.599999999999</v>
      </c>
      <c r="D1075" s="2">
        <f>BILANCA!E70</f>
        <v>18800.16</v>
      </c>
      <c r="E1075" s="2">
        <v>0</v>
      </c>
      <c r="F1075" s="2">
        <v>0</v>
      </c>
      <c r="G1075" s="3">
        <f t="shared" si="38"/>
        <v>3553.0898000000002</v>
      </c>
      <c r="H1075" s="3">
        <f t="shared" si="35"/>
        <v>0.56000000000130967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17062.16</v>
      </c>
      <c r="D1076" s="2">
        <f>BILANCA!E71</f>
        <v>18797.78</v>
      </c>
      <c r="E1076" s="2">
        <v>0</v>
      </c>
      <c r="F1076" s="2">
        <v>0</v>
      </c>
      <c r="G1076" s="3">
        <f t="shared" si="38"/>
        <v>3607.4095200000002</v>
      </c>
      <c r="H1076" s="3">
        <f t="shared" si="35"/>
        <v>0.38000000000101863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17062.16</v>
      </c>
      <c r="D1078" s="2">
        <f>BILANCA!E73</f>
        <v>18797.78</v>
      </c>
      <c r="E1078" s="2">
        <v>0</v>
      </c>
      <c r="F1078" s="2">
        <v>0</v>
      </c>
      <c r="G1078" s="3">
        <f t="shared" si="38"/>
        <v>3716.72496</v>
      </c>
      <c r="H1078" s="3">
        <f t="shared" si="35"/>
        <v>0.38000000000101863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0.44</v>
      </c>
      <c r="D1085" s="2">
        <f>BILANCA!E80</f>
        <v>2.38</v>
      </c>
      <c r="E1085" s="2">
        <v>0</v>
      </c>
      <c r="F1085" s="2">
        <v>0</v>
      </c>
      <c r="G1085" s="3">
        <f t="shared" si="38"/>
        <v>0.39</v>
      </c>
      <c r="H1085" s="3">
        <f t="shared" si="35"/>
        <v>0.81999999999999984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0.01</v>
      </c>
      <c r="D1087" s="2">
        <f>BILANCA!E82</f>
        <v>0.01</v>
      </c>
      <c r="E1087" s="2">
        <v>0</v>
      </c>
      <c r="F1087" s="2">
        <v>0</v>
      </c>
      <c r="G1087" s="3">
        <f t="shared" si="38"/>
        <v>2.31E-3</v>
      </c>
      <c r="H1087" s="3">
        <f t="shared" si="35"/>
        <v>0.02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0.01</v>
      </c>
      <c r="D1092" s="2">
        <f>BILANCA!E87</f>
        <v>0.01</v>
      </c>
      <c r="E1092" s="2">
        <v>0</v>
      </c>
      <c r="F1092" s="2">
        <v>0</v>
      </c>
      <c r="G1092" s="3">
        <f t="shared" si="38"/>
        <v>2.4600000000000004E-3</v>
      </c>
      <c r="H1092" s="3">
        <f t="shared" si="35"/>
        <v>0.02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28729.72</v>
      </c>
      <c r="E1152" s="2">
        <v>0</v>
      </c>
      <c r="F1152" s="2">
        <v>0</v>
      </c>
      <c r="G1152" s="3">
        <f t="shared" si="38"/>
        <v>8159.2404799999995</v>
      </c>
      <c r="H1152" s="3">
        <f t="shared" si="41"/>
        <v>0.27999999999883585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28729.72</v>
      </c>
      <c r="E1155" s="2">
        <v>0</v>
      </c>
      <c r="F1155" s="2">
        <v>0</v>
      </c>
      <c r="G1155" s="3">
        <f t="shared" si="38"/>
        <v>8331.6188000000002</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28729.72</v>
      </c>
      <c r="E1161" s="2">
        <v>0</v>
      </c>
      <c r="F1161" s="2">
        <v>0</v>
      </c>
      <c r="G1161" s="3">
        <f t="shared" si="38"/>
        <v>8676.3754399999998</v>
      </c>
      <c r="H1161" s="3">
        <f t="shared" si="41"/>
        <v>0.27999999999883585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26089.31</v>
      </c>
      <c r="D1176" s="2">
        <f>BILANCA!E171</f>
        <v>0</v>
      </c>
      <c r="E1176" s="2">
        <v>0</v>
      </c>
      <c r="F1176" s="2">
        <v>0</v>
      </c>
      <c r="G1176" s="3">
        <f t="shared" si="38"/>
        <v>4330.82546</v>
      </c>
      <c r="H1176" s="3">
        <f t="shared" si="41"/>
        <v>0.31000000000130967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26089.31</v>
      </c>
      <c r="D1179" s="2">
        <f>BILANCA!E174</f>
        <v>0</v>
      </c>
      <c r="E1179" s="2">
        <v>0</v>
      </c>
      <c r="F1179" s="2">
        <v>0</v>
      </c>
      <c r="G1179" s="3">
        <f t="shared" si="38"/>
        <v>4409.0933900000009</v>
      </c>
      <c r="H1179" s="3">
        <f t="shared" si="41"/>
        <v>0.31000000000130967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314819.46999999997</v>
      </c>
      <c r="D1180" s="2">
        <f>BILANCA!E176</f>
        <v>310558.71000000002</v>
      </c>
      <c r="E1180" s="2">
        <v>0</v>
      </c>
      <c r="F1180" s="2">
        <v>0</v>
      </c>
      <c r="G1180" s="3">
        <f t="shared" si="38"/>
        <v>159109.27130000002</v>
      </c>
      <c r="H1180" s="3">
        <f t="shared" si="41"/>
        <v>0.75999999995110556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33106.68</v>
      </c>
      <c r="D1181" s="2">
        <f>BILANCA!E177</f>
        <v>33107.33</v>
      </c>
      <c r="E1181" s="2">
        <v>0</v>
      </c>
      <c r="F1181" s="2">
        <v>0</v>
      </c>
      <c r="G1181" s="3">
        <f t="shared" si="38"/>
        <v>16983.949140000004</v>
      </c>
      <c r="H1181" s="3">
        <f t="shared" si="41"/>
        <v>0.65000000000145519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33106.68</v>
      </c>
      <c r="D1182" s="2">
        <f>BILANCA!E178</f>
        <v>32776.53</v>
      </c>
      <c r="E1182" s="2">
        <v>0</v>
      </c>
      <c r="F1182" s="2">
        <v>0</v>
      </c>
      <c r="G1182" s="3">
        <f t="shared" si="38"/>
        <v>16969.475279999999</v>
      </c>
      <c r="H1182" s="3">
        <f t="shared" si="41"/>
        <v>0.79000000000087311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24414.53</v>
      </c>
      <c r="D1183" s="2">
        <f>BILANCA!E179</f>
        <v>26824.07</v>
      </c>
      <c r="E1183" s="2">
        <v>0</v>
      </c>
      <c r="F1183" s="2">
        <v>0</v>
      </c>
      <c r="G1183" s="3">
        <f t="shared" si="38"/>
        <v>13504.841909999999</v>
      </c>
      <c r="H1183" s="3">
        <f t="shared" si="41"/>
        <v>0.54000000000087311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8638.66</v>
      </c>
      <c r="D1184" s="2">
        <f>BILANCA!E180</f>
        <v>5925.29</v>
      </c>
      <c r="E1184" s="2">
        <v>0</v>
      </c>
      <c r="F1184" s="2">
        <v>0</v>
      </c>
      <c r="G1184" s="3">
        <f t="shared" si="38"/>
        <v>3565.1277599999999</v>
      </c>
      <c r="H1184" s="3">
        <f t="shared" si="41"/>
        <v>0.63000000000010914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53.49</v>
      </c>
      <c r="D1185" s="2">
        <f>BILANCA!E181</f>
        <v>27.17</v>
      </c>
      <c r="E1185" s="2">
        <v>0</v>
      </c>
      <c r="F1185" s="2">
        <v>0</v>
      </c>
      <c r="G1185" s="3">
        <f t="shared" si="38"/>
        <v>18.870249999999999</v>
      </c>
      <c r="H1185" s="3">
        <f t="shared" si="41"/>
        <v>0.66000000000000369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53.49</v>
      </c>
      <c r="D1188" s="2">
        <f>BILANCA!E184</f>
        <v>27.17</v>
      </c>
      <c r="E1188" s="2">
        <v>0</v>
      </c>
      <c r="F1188" s="2">
        <v>0</v>
      </c>
      <c r="G1188" s="3">
        <f t="shared" si="38"/>
        <v>19.193739999999998</v>
      </c>
      <c r="H1188" s="3">
        <f t="shared" si="41"/>
        <v>0.66000000000000369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330.79</v>
      </c>
      <c r="E1201" s="2">
        <v>0</v>
      </c>
      <c r="F1201" s="2">
        <v>0</v>
      </c>
      <c r="G1201" s="3">
        <f t="shared" si="38"/>
        <v>126.36178000000001</v>
      </c>
      <c r="H1201" s="3">
        <f t="shared" si="41"/>
        <v>0.20999999999997954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330.79</v>
      </c>
      <c r="E1203" s="2">
        <v>0</v>
      </c>
      <c r="F1203" s="2">
        <v>0</v>
      </c>
      <c r="G1203" s="3">
        <f t="shared" si="44"/>
        <v>127.68494000000001</v>
      </c>
      <c r="H1203" s="3">
        <f t="shared" si="45"/>
        <v>0.20999999999997954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0.01</v>
      </c>
      <c r="E1251" s="2">
        <v>0</v>
      </c>
      <c r="F1251" s="2">
        <v>0</v>
      </c>
      <c r="G1251" s="3">
        <f>B1251/1000*C1251+B1251/500*D1251</f>
        <v>4.8199999999999996E-3</v>
      </c>
      <c r="H1251" s="3">
        <f>ABS(C1251-ROUND(C1251,0))+ABS(D1251-ROUND(D1251,0))</f>
        <v>0.01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281712.78999999998</v>
      </c>
      <c r="D1255" s="2">
        <f>BILANCA!E251</f>
        <v>277451.38</v>
      </c>
      <c r="E1255" s="2">
        <v>0</v>
      </c>
      <c r="F1255" s="2">
        <v>0</v>
      </c>
      <c r="G1255" s="3">
        <f t="shared" si="38"/>
        <v>204970.80974999999</v>
      </c>
      <c r="H1255" s="3">
        <f t="shared" si="41"/>
        <v>0.59000000002561137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271667.55</v>
      </c>
      <c r="D1256" s="2">
        <f>BILANCA!E252</f>
        <v>263028.82</v>
      </c>
      <c r="E1256" s="2">
        <v>0</v>
      </c>
      <c r="F1256" s="2">
        <v>0</v>
      </c>
      <c r="G1256" s="3">
        <f t="shared" si="38"/>
        <v>196240.39674</v>
      </c>
      <c r="H1256" s="3">
        <f t="shared" si="41"/>
        <v>0.63000000000465661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271667.55</v>
      </c>
      <c r="D1257" s="2">
        <f>BILANCA!E253</f>
        <v>263028.82</v>
      </c>
      <c r="E1257" s="2">
        <v>0</v>
      </c>
      <c r="F1257" s="2">
        <v>0</v>
      </c>
      <c r="G1257" s="3">
        <f t="shared" si="38"/>
        <v>197038.12193000002</v>
      </c>
      <c r="H1257" s="3">
        <f t="shared" si="41"/>
        <v>0.63000000000465661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10045.24</v>
      </c>
      <c r="D1259" s="2">
        <f>BILANCA!E255</f>
        <v>-14307.160000000003</v>
      </c>
      <c r="E1259" s="2">
        <v>0</v>
      </c>
      <c r="F1259" s="2">
        <v>0</v>
      </c>
      <c r="G1259" s="3">
        <f t="shared" si="38"/>
        <v>-4623.700920000002</v>
      </c>
      <c r="H1259" s="3">
        <f t="shared" si="41"/>
        <v>0.40000000000327418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18576.89</v>
      </c>
      <c r="D1260" s="2">
        <f>BILANCA!E256</f>
        <v>18486.099999999999</v>
      </c>
      <c r="E1260" s="2">
        <v>0</v>
      </c>
      <c r="F1260" s="2">
        <v>0</v>
      </c>
      <c r="G1260" s="3">
        <f t="shared" si="38"/>
        <v>13887.272499999999</v>
      </c>
      <c r="H1260" s="3">
        <f t="shared" si="41"/>
        <v>0.20999999999912689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18576.89</v>
      </c>
      <c r="D1262" s="2">
        <f>BILANCA!E258</f>
        <v>18486.099999999999</v>
      </c>
      <c r="E1262" s="2">
        <v>0</v>
      </c>
      <c r="F1262" s="2">
        <v>0</v>
      </c>
      <c r="G1262" s="3">
        <f t="shared" si="38"/>
        <v>13998.37068</v>
      </c>
      <c r="H1262" s="3">
        <f t="shared" si="41"/>
        <v>0.20999999999912689</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8531.65</v>
      </c>
      <c r="D1264" s="2">
        <f>BILANCA!E260</f>
        <v>32793.26</v>
      </c>
      <c r="E1264" s="2">
        <v>0</v>
      </c>
      <c r="F1264" s="2">
        <v>0</v>
      </c>
      <c r="G1264" s="3">
        <f t="shared" si="38"/>
        <v>18826.015180000002</v>
      </c>
      <c r="H1264" s="3">
        <f t="shared" si="41"/>
        <v>0.61000000000240107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8531.65</v>
      </c>
      <c r="D1265" s="2">
        <f>BILANCA!E261</f>
        <v>32793.26</v>
      </c>
      <c r="E1265" s="2">
        <v>0</v>
      </c>
      <c r="F1265" s="2">
        <v>0</v>
      </c>
      <c r="G1265" s="3">
        <f t="shared" si="38"/>
        <v>18900.13335</v>
      </c>
      <c r="H1265" s="3">
        <f t="shared" si="41"/>
        <v>0.61000000000240107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28729.72</v>
      </c>
      <c r="E1278" s="2">
        <v>0</v>
      </c>
      <c r="F1278" s="2">
        <v>0</v>
      </c>
      <c r="G1278" s="3">
        <f t="shared" si="38"/>
        <v>15399.129920000001</v>
      </c>
      <c r="H1278" s="3">
        <f t="shared" si="41"/>
        <v>0.27999999999883585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28729.72</v>
      </c>
      <c r="E1281" s="2">
        <v>0</v>
      </c>
      <c r="F1281" s="2">
        <v>0</v>
      </c>
      <c r="G1281" s="3">
        <f t="shared" si="48"/>
        <v>15571.508240000001</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28729.72</v>
      </c>
      <c r="E1287" s="2">
        <v>0</v>
      </c>
      <c r="F1287" s="2">
        <v>0</v>
      </c>
      <c r="G1287" s="3">
        <f t="shared" si="48"/>
        <v>15916.264880000002</v>
      </c>
      <c r="H1287" s="3">
        <f t="shared" si="49"/>
        <v>0.27999999999883585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28729.72</v>
      </c>
      <c r="E1306" s="2">
        <v>0</v>
      </c>
      <c r="F1306" s="2">
        <v>0</v>
      </c>
      <c r="G1306" s="3">
        <f t="shared" si="38"/>
        <v>17007.99424</v>
      </c>
      <c r="H1306" s="3">
        <f t="shared" si="41"/>
        <v>0.27999999999883585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0.01</v>
      </c>
      <c r="D1311" s="2">
        <f>BILANCA!E308</f>
        <v>0.01</v>
      </c>
      <c r="E1311" s="2">
        <v>0</v>
      </c>
      <c r="F1311" s="2">
        <v>0</v>
      </c>
      <c r="G1311" s="3">
        <f t="shared" si="52"/>
        <v>9.0299999999999998E-3</v>
      </c>
      <c r="H1311" s="3">
        <f t="shared" si="41"/>
        <v>0.02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7017.37</v>
      </c>
      <c r="D1339" s="2">
        <f>BILANCA!E336</f>
        <v>4377.6099999999997</v>
      </c>
      <c r="E1339" s="2">
        <v>0</v>
      </c>
      <c r="F1339" s="2">
        <v>0</v>
      </c>
      <c r="G1339" s="3">
        <f t="shared" si="52"/>
        <v>5189.1821099999997</v>
      </c>
      <c r="H1339" s="3">
        <f t="shared" si="41"/>
        <v>0.76000000000021828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26089.31</v>
      </c>
      <c r="D1340" s="2">
        <f>BILANCA!E337</f>
        <v>28398.92</v>
      </c>
      <c r="E1340" s="2">
        <v>0</v>
      </c>
      <c r="F1340" s="2">
        <v>0</v>
      </c>
      <c r="G1340" s="3">
        <f t="shared" si="52"/>
        <v>27352.7595</v>
      </c>
      <c r="H1340" s="3">
        <f t="shared" si="41"/>
        <v>0.3900000000030559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90.79</v>
      </c>
      <c r="E1341" s="2">
        <v>0</v>
      </c>
      <c r="F1341" s="2">
        <v>0</v>
      </c>
      <c r="G1341" s="3">
        <f t="shared" si="52"/>
        <v>60.102980000000009</v>
      </c>
      <c r="H1341" s="3">
        <f t="shared" si="41"/>
        <v>0.20999999999999375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240</v>
      </c>
      <c r="E1342" s="2">
        <v>0</v>
      </c>
      <c r="F1342" s="2">
        <v>0</v>
      </c>
      <c r="G1342" s="3">
        <f t="shared" si="52"/>
        <v>159.36000000000001</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0.01</v>
      </c>
      <c r="E1383" s="2">
        <v>0</v>
      </c>
      <c r="F1383" s="2">
        <v>0</v>
      </c>
      <c r="G1383" s="3">
        <f t="shared" si="59"/>
        <v>7.4600000000000005E-3</v>
      </c>
      <c r="H1383" s="3">
        <f t="shared" si="60"/>
        <v>0.01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357711.53</v>
      </c>
      <c r="D1510" s="2">
        <f>'RAS-funkcijski'!E114</f>
        <v>398822.77</v>
      </c>
      <c r="E1510" s="2">
        <v>0</v>
      </c>
      <c r="F1510" s="2">
        <v>0</v>
      </c>
      <c r="G1510" s="3">
        <f t="shared" si="52"/>
        <v>127089.27770000001</v>
      </c>
      <c r="H1510" s="3">
        <f t="shared" si="63"/>
        <v>0.69999999995343387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350618.46</v>
      </c>
      <c r="D1511" s="2">
        <f>'RAS-funkcijski'!E115</f>
        <v>392245.25</v>
      </c>
      <c r="E1511" s="2">
        <v>0</v>
      </c>
      <c r="F1511" s="2">
        <v>0</v>
      </c>
      <c r="G1511" s="3">
        <f t="shared" si="52"/>
        <v>125997.09456</v>
      </c>
      <c r="H1511" s="3">
        <f t="shared" si="63"/>
        <v>0.71000000002095476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350618.46</v>
      </c>
      <c r="D1513" s="2">
        <f>'RAS-funkcijski'!E117</f>
        <v>392245.25</v>
      </c>
      <c r="E1513" s="2">
        <v>0</v>
      </c>
      <c r="F1513" s="2">
        <v>0</v>
      </c>
      <c r="G1513" s="3">
        <f t="shared" si="52"/>
        <v>128267.31248000001</v>
      </c>
      <c r="H1513" s="3">
        <f t="shared" si="63"/>
        <v>0.71000000002095476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7093.07</v>
      </c>
      <c r="D1522" s="2">
        <f>'RAS-funkcijski'!E126</f>
        <v>6577.52</v>
      </c>
      <c r="E1522" s="2">
        <v>0</v>
      </c>
      <c r="F1522" s="2">
        <v>0</v>
      </c>
      <c r="G1522" s="3">
        <f t="shared" si="52"/>
        <v>2470.2694200000001</v>
      </c>
      <c r="H1522" s="3">
        <f t="shared" si="63"/>
        <v>0.5499999999992724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357711.53</v>
      </c>
      <c r="D1537" s="14">
        <f>'RAS-funkcijski'!E141</f>
        <v>398822.77</v>
      </c>
      <c r="E1537" s="14">
        <v>0</v>
      </c>
      <c r="F1537" s="14">
        <v>0</v>
      </c>
      <c r="G1537" s="15">
        <f t="shared" si="52"/>
        <v>158283.91859000002</v>
      </c>
      <c r="H1537" s="15">
        <f t="shared" si="63"/>
        <v>0.69999999995343387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33106.68</v>
      </c>
      <c r="D1582" s="7"/>
      <c r="E1582" s="7">
        <v>0</v>
      </c>
      <c r="F1582" s="7">
        <v>0</v>
      </c>
      <c r="G1582" s="8">
        <f t="shared" ref="G1582:G1686" si="70">B1582/1000*C1582</f>
        <v>33.106680000000004</v>
      </c>
      <c r="H1582" s="8">
        <f t="shared" ref="H1582:H1686" si="71">ABS(C1582-ROUND(C1582,0))</f>
        <v>0.31999999999970896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371856.76999999996</v>
      </c>
      <c r="D1583" s="2">
        <v>0</v>
      </c>
      <c r="E1583" s="2">
        <v>0</v>
      </c>
      <c r="F1583" s="2">
        <v>0</v>
      </c>
      <c r="G1583" s="3">
        <f t="shared" si="70"/>
        <v>743.71353999999997</v>
      </c>
      <c r="H1583" s="3">
        <f t="shared" si="71"/>
        <v>0.23000000003958121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369236.62999999995</v>
      </c>
      <c r="D1585" s="2">
        <v>0</v>
      </c>
      <c r="E1585" s="2">
        <v>0</v>
      </c>
      <c r="F1585" s="2">
        <v>0</v>
      </c>
      <c r="G1585" s="3">
        <f t="shared" si="70"/>
        <v>1476.9465199999997</v>
      </c>
      <c r="H1585" s="3">
        <f t="shared" si="71"/>
        <v>0.37000000005355105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312592.73</v>
      </c>
      <c r="D1586" s="2">
        <v>0</v>
      </c>
      <c r="E1586" s="2">
        <v>0</v>
      </c>
      <c r="F1586" s="2">
        <v>0</v>
      </c>
      <c r="G1586" s="3">
        <f t="shared" si="70"/>
        <v>1562.9636499999999</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56120.47</v>
      </c>
      <c r="D1587" s="2">
        <v>0</v>
      </c>
      <c r="E1587" s="2">
        <v>0</v>
      </c>
      <c r="F1587" s="2">
        <v>0</v>
      </c>
      <c r="G1587" s="3">
        <f t="shared" si="70"/>
        <v>336.72282000000001</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523.42999999999995</v>
      </c>
      <c r="D1588" s="2">
        <v>0</v>
      </c>
      <c r="E1588" s="2">
        <v>0</v>
      </c>
      <c r="F1588" s="2">
        <v>0</v>
      </c>
      <c r="G1588" s="3">
        <f t="shared" si="70"/>
        <v>3.6640099999999998</v>
      </c>
      <c r="H1588" s="3">
        <f t="shared" si="71"/>
        <v>0.42999999999994998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2620.14</v>
      </c>
      <c r="D1594" s="2">
        <v>0</v>
      </c>
      <c r="E1594" s="2">
        <v>0</v>
      </c>
      <c r="F1594" s="2">
        <v>0</v>
      </c>
      <c r="G1594" s="3">
        <f t="shared" si="70"/>
        <v>34.061819999999997</v>
      </c>
      <c r="H1594" s="3">
        <f t="shared" si="71"/>
        <v>0.13999999999987267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371856.12</v>
      </c>
      <c r="D1602" s="2">
        <v>0</v>
      </c>
      <c r="E1602" s="2">
        <v>0</v>
      </c>
      <c r="F1602" s="2">
        <v>0</v>
      </c>
      <c r="G1602" s="3">
        <f t="shared" si="70"/>
        <v>7808.9785200000006</v>
      </c>
      <c r="H1602" s="3">
        <f t="shared" si="71"/>
        <v>0.11999999999534339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369566.77</v>
      </c>
      <c r="D1604" s="2">
        <v>0</v>
      </c>
      <c r="E1604" s="2">
        <v>0</v>
      </c>
      <c r="F1604" s="2">
        <v>0</v>
      </c>
      <c r="G1604" s="3">
        <f t="shared" si="70"/>
        <v>8500.0357100000001</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310183.19</v>
      </c>
      <c r="D1605" s="2">
        <v>0</v>
      </c>
      <c r="E1605" s="2">
        <v>0</v>
      </c>
      <c r="F1605" s="2">
        <v>0</v>
      </c>
      <c r="G1605" s="3">
        <f t="shared" si="70"/>
        <v>7444.3965600000001</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58833.83</v>
      </c>
      <c r="D1606" s="2">
        <v>0</v>
      </c>
      <c r="E1606" s="2">
        <v>0</v>
      </c>
      <c r="F1606" s="2">
        <v>0</v>
      </c>
      <c r="G1606" s="3">
        <f t="shared" si="70"/>
        <v>1470.8457500000002</v>
      </c>
      <c r="H1606" s="3">
        <f t="shared" si="71"/>
        <v>0.16999999999825377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549.75</v>
      </c>
      <c r="D1607" s="2">
        <v>0</v>
      </c>
      <c r="E1607" s="2">
        <v>0</v>
      </c>
      <c r="F1607" s="2">
        <v>0</v>
      </c>
      <c r="G1607" s="3">
        <f t="shared" si="70"/>
        <v>14.2935</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2289.35</v>
      </c>
      <c r="D1613" s="2">
        <v>0</v>
      </c>
      <c r="E1613" s="2">
        <v>0</v>
      </c>
      <c r="F1613" s="2">
        <v>0</v>
      </c>
      <c r="G1613" s="3">
        <f t="shared" si="70"/>
        <v>73.259199999999993</v>
      </c>
      <c r="H1613" s="3">
        <f t="shared" si="71"/>
        <v>0.34999999999990905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33107.329999999958</v>
      </c>
      <c r="D1621" s="2">
        <v>0</v>
      </c>
      <c r="E1621" s="2">
        <v>0</v>
      </c>
      <c r="F1621" s="2">
        <v>0</v>
      </c>
      <c r="G1621" s="3">
        <f t="shared" si="70"/>
        <v>1324.2931999999983</v>
      </c>
      <c r="H1621" s="3">
        <f t="shared" si="71"/>
        <v>0.32999999995809048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4468.41</v>
      </c>
      <c r="D1622" s="2">
        <v>0</v>
      </c>
      <c r="E1622" s="2">
        <v>0</v>
      </c>
      <c r="F1622" s="2">
        <v>0</v>
      </c>
      <c r="G1622" s="3">
        <f t="shared" si="70"/>
        <v>183.20481000000001</v>
      </c>
      <c r="H1622" s="3">
        <f t="shared" si="71"/>
        <v>0.40999999999985448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4377.62</v>
      </c>
      <c r="D1628" s="2">
        <v>0</v>
      </c>
      <c r="E1628" s="2">
        <v>0</v>
      </c>
      <c r="F1628" s="2">
        <v>0</v>
      </c>
      <c r="G1628" s="3">
        <f t="shared" si="70"/>
        <v>205.74814000000001</v>
      </c>
      <c r="H1628" s="3">
        <f t="shared" si="71"/>
        <v>0.38000000000010914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4377.62</v>
      </c>
      <c r="D1634" s="2">
        <v>0</v>
      </c>
      <c r="E1634" s="2">
        <v>0</v>
      </c>
      <c r="F1634" s="2">
        <v>0</v>
      </c>
      <c r="G1634" s="3">
        <f t="shared" si="70"/>
        <v>232.01385999999999</v>
      </c>
      <c r="H1634" s="3">
        <f t="shared" si="71"/>
        <v>0.38000000000010914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4377.62</v>
      </c>
      <c r="D1635" s="2">
        <v>0</v>
      </c>
      <c r="E1635" s="2">
        <v>0</v>
      </c>
      <c r="F1635" s="2">
        <v>0</v>
      </c>
      <c r="G1635" s="3">
        <f t="shared" si="70"/>
        <v>236.39148</v>
      </c>
      <c r="H1635" s="3">
        <f t="shared" si="71"/>
        <v>0.38000000000010914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90.79</v>
      </c>
      <c r="D1669" s="2">
        <v>0</v>
      </c>
      <c r="E1669" s="2">
        <v>0</v>
      </c>
      <c r="F1669" s="2">
        <v>0</v>
      </c>
      <c r="G1669" s="3">
        <f t="shared" si="70"/>
        <v>7.9895199999999997</v>
      </c>
      <c r="H1669" s="3">
        <f t="shared" si="71"/>
        <v>0.20999999999999375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90.79</v>
      </c>
      <c r="D1670" s="2">
        <v>0</v>
      </c>
      <c r="E1670" s="2">
        <v>0</v>
      </c>
      <c r="F1670" s="2">
        <v>0</v>
      </c>
      <c r="G1670" s="3">
        <f t="shared" si="70"/>
        <v>8.0803100000000008</v>
      </c>
      <c r="H1670" s="3">
        <f t="shared" si="71"/>
        <v>0.20999999999999375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28638.92</v>
      </c>
      <c r="D1681" s="2">
        <v>0</v>
      </c>
      <c r="E1681" s="2">
        <v>0</v>
      </c>
      <c r="F1681" s="2">
        <v>0</v>
      </c>
      <c r="G1681" s="3">
        <f t="shared" si="70"/>
        <v>2863.8919999999998</v>
      </c>
      <c r="H1681" s="3">
        <f t="shared" si="71"/>
        <v>8.000000000174623E-2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28398.92</v>
      </c>
      <c r="D1683" s="2">
        <v>0</v>
      </c>
      <c r="E1683" s="2">
        <v>0</v>
      </c>
      <c r="F1683" s="2">
        <v>0</v>
      </c>
      <c r="G1683" s="3">
        <f t="shared" si="70"/>
        <v>2896.6898399999995</v>
      </c>
      <c r="H1683" s="3">
        <f t="shared" si="71"/>
        <v>8.000000000174623E-2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240</v>
      </c>
      <c r="D1684" s="2">
        <v>0</v>
      </c>
      <c r="E1684" s="2">
        <v>0</v>
      </c>
      <c r="F1684" s="2">
        <v>0</v>
      </c>
      <c r="G1684" s="3">
        <f t="shared" si="70"/>
        <v>24.72</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12542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355506.51</v>
      </c>
      <c r="I17" s="275">
        <f>'PR-RAS'!E6</f>
        <v>374470.37</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356318.51999999996</v>
      </c>
      <c r="I18" s="275">
        <f>'PR-RAS'!E152</f>
        <v>396202.63</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10045.240000000042</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14307.160000000024</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271667.55000000005</v>
      </c>
      <c r="I22" s="275">
        <f>BILANCA!E7</f>
        <v>263028.82</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43151.92</v>
      </c>
      <c r="I23" s="275">
        <f>BILANCA!E69</f>
        <v>47529.89</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33106.68</v>
      </c>
      <c r="I24" s="275">
        <f>BILANCA!E177</f>
        <v>33107.33</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281712.78999999998</v>
      </c>
      <c r="I25" s="275">
        <f>BILANCA!E251</f>
        <v>277451.38</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357711.53</v>
      </c>
      <c r="I30" s="275">
        <f>'RAS-funkcijski'!E114</f>
        <v>398822.77</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357711.53</v>
      </c>
      <c r="I31" s="275">
        <f>'RAS-funkcijski'!E141</f>
        <v>398822.77</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33106.68</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33107.329999999958</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4468.41</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28638.92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4" zoomScaleNormal="100" workbookViewId="0">
      <selection activeCell="J753" sqref="J7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355506.51</v>
      </c>
      <c r="E6" s="60">
        <f>E7+E43+E49+E82+E106+E125+E134+E140</f>
        <v>374470.37</v>
      </c>
      <c r="F6" s="45">
        <f t="shared" ref="F6:F132" si="0">IF(D6&lt;&gt;0,IF(E6/D6&gt;=100,"&gt;&gt;100",E6/D6*100),"-")</f>
        <v>105.33432144463401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315274.17</v>
      </c>
      <c r="E49" s="60">
        <f>E50+E53+E58+E61+E64+E68+E71+E74+E77</f>
        <v>330293.95999999996</v>
      </c>
      <c r="F49" s="45">
        <f t="shared" si="0"/>
        <v>104.76404077124364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315274.17</v>
      </c>
      <c r="E68" s="60">
        <f t="shared" si="11"/>
        <v>330293.95999999996</v>
      </c>
      <c r="F68" s="45">
        <f t="shared" si="0"/>
        <v>104.76404077124364</v>
      </c>
    </row>
    <row r="69" spans="1:6" ht="12.75" customHeight="1" x14ac:dyDescent="0.2">
      <c r="A69" s="63" t="s">
        <v>141</v>
      </c>
      <c r="B69" s="64" t="s">
        <v>142</v>
      </c>
      <c r="C69" s="247" t="s">
        <v>141</v>
      </c>
      <c r="D69" s="194">
        <v>313880.74</v>
      </c>
      <c r="E69" s="194">
        <v>328864.61</v>
      </c>
      <c r="F69" s="45">
        <f t="shared" si="0"/>
        <v>104.77374623240661</v>
      </c>
    </row>
    <row r="70" spans="1:6" ht="24" x14ac:dyDescent="0.2">
      <c r="A70" s="63" t="s">
        <v>143</v>
      </c>
      <c r="B70" s="64" t="s">
        <v>144</v>
      </c>
      <c r="C70" s="247" t="s">
        <v>143</v>
      </c>
      <c r="D70" s="194">
        <v>1393.43</v>
      </c>
      <c r="E70" s="194">
        <v>1429.35</v>
      </c>
      <c r="F70" s="45">
        <f t="shared" si="0"/>
        <v>102.57781158723435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0.14000000000000001</v>
      </c>
      <c r="E82" s="60">
        <f t="shared" si="15"/>
        <v>0.19</v>
      </c>
      <c r="F82" s="45">
        <f t="shared" si="0"/>
        <v>135.71428571428569</v>
      </c>
    </row>
    <row r="83" spans="1:6" ht="12.75" customHeight="1" x14ac:dyDescent="0.2">
      <c r="A83" s="63">
        <v>641</v>
      </c>
      <c r="B83" s="64" t="s">
        <v>169</v>
      </c>
      <c r="C83" s="247" t="s">
        <v>170</v>
      </c>
      <c r="D83" s="60">
        <f t="shared" ref="D83:E83" si="16">SUM(D84:D90)</f>
        <v>0.14000000000000001</v>
      </c>
      <c r="E83" s="60">
        <f t="shared" si="16"/>
        <v>0.19</v>
      </c>
      <c r="F83" s="45">
        <f t="shared" si="0"/>
        <v>135.71428571428569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0.14000000000000001</v>
      </c>
      <c r="E85" s="194">
        <v>0.19</v>
      </c>
      <c r="F85" s="45">
        <f t="shared" si="0"/>
        <v>135.71428571428569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40232.199999999997</v>
      </c>
      <c r="E134" s="60">
        <f t="shared" si="25"/>
        <v>44176.22</v>
      </c>
      <c r="F134" s="45">
        <f t="shared" ref="F134:F229" si="26">IF(D134&lt;&gt;0,IF(E134/D134&gt;=100,"&gt;&gt;100",E134/D134*100),"-")</f>
        <v>109.80314275629969</v>
      </c>
    </row>
    <row r="135" spans="1:6" ht="24" x14ac:dyDescent="0.2">
      <c r="A135" s="63">
        <v>671</v>
      </c>
      <c r="B135" s="182" t="s">
        <v>273</v>
      </c>
      <c r="C135" s="247" t="s">
        <v>274</v>
      </c>
      <c r="D135" s="60">
        <f t="shared" ref="D135:E135" si="27">SUM(D136:D138)</f>
        <v>40232.199999999997</v>
      </c>
      <c r="E135" s="60">
        <f t="shared" si="27"/>
        <v>44176.22</v>
      </c>
      <c r="F135" s="45">
        <f t="shared" si="26"/>
        <v>109.80314275629969</v>
      </c>
    </row>
    <row r="136" spans="1:6" ht="12.75" customHeight="1" x14ac:dyDescent="0.2">
      <c r="A136" s="63">
        <v>6711</v>
      </c>
      <c r="B136" s="65" t="s">
        <v>275</v>
      </c>
      <c r="C136" s="247" t="s">
        <v>276</v>
      </c>
      <c r="D136" s="194">
        <v>40232.199999999997</v>
      </c>
      <c r="E136" s="194">
        <v>44176.22</v>
      </c>
      <c r="F136" s="45">
        <f t="shared" si="26"/>
        <v>109.80314275629969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356318.51999999996</v>
      </c>
      <c r="E152" s="60">
        <f>E153+E164+E202+E221+E230+E262+E273</f>
        <v>396202.63</v>
      </c>
      <c r="F152" s="45">
        <f t="shared" si="26"/>
        <v>111.19338674846315</v>
      </c>
    </row>
    <row r="153" spans="1:6" ht="12.75" customHeight="1" x14ac:dyDescent="0.2">
      <c r="A153" s="63">
        <v>31</v>
      </c>
      <c r="B153" s="64" t="s">
        <v>308</v>
      </c>
      <c r="C153" s="247" t="s">
        <v>3</v>
      </c>
      <c r="D153" s="60">
        <f t="shared" ref="D153:E153" si="30">D154+D159+D160</f>
        <v>292772.24</v>
      </c>
      <c r="E153" s="60">
        <f t="shared" si="30"/>
        <v>336862.37</v>
      </c>
      <c r="F153" s="45">
        <f t="shared" si="26"/>
        <v>115.05953228352523</v>
      </c>
    </row>
    <row r="154" spans="1:6" ht="12.75" customHeight="1" x14ac:dyDescent="0.2">
      <c r="A154" s="63">
        <v>311</v>
      </c>
      <c r="B154" s="64" t="s">
        <v>309</v>
      </c>
      <c r="C154" s="247" t="s">
        <v>310</v>
      </c>
      <c r="D154" s="60">
        <f t="shared" ref="D154:E154" si="31">SUM(D155:D158)</f>
        <v>243817.40999999997</v>
      </c>
      <c r="E154" s="60">
        <f t="shared" si="31"/>
        <v>280391.73</v>
      </c>
      <c r="F154" s="45">
        <f t="shared" si="26"/>
        <v>115.00070072928754</v>
      </c>
    </row>
    <row r="155" spans="1:6" ht="12.75" customHeight="1" x14ac:dyDescent="0.2">
      <c r="A155" s="63">
        <v>3111</v>
      </c>
      <c r="B155" s="64" t="s">
        <v>311</v>
      </c>
      <c r="C155" s="247" t="s">
        <v>312</v>
      </c>
      <c r="D155" s="194">
        <v>226514.05</v>
      </c>
      <c r="E155" s="194">
        <v>258258.87</v>
      </c>
      <c r="F155" s="45">
        <f t="shared" si="26"/>
        <v>114.01450373608171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17303.36</v>
      </c>
      <c r="E158" s="194">
        <v>22132.86</v>
      </c>
      <c r="F158" s="45">
        <f t="shared" si="26"/>
        <v>127.91076415216467</v>
      </c>
    </row>
    <row r="159" spans="1:6" ht="12.75" customHeight="1" x14ac:dyDescent="0.2">
      <c r="A159" s="63">
        <v>312</v>
      </c>
      <c r="B159" s="65" t="s">
        <v>319</v>
      </c>
      <c r="C159" s="247" t="s">
        <v>320</v>
      </c>
      <c r="D159" s="194">
        <v>10537.57</v>
      </c>
      <c r="E159" s="194">
        <v>11299.96</v>
      </c>
      <c r="F159" s="45">
        <f t="shared" si="26"/>
        <v>107.23496973211091</v>
      </c>
    </row>
    <row r="160" spans="1:6" ht="12.75" customHeight="1" x14ac:dyDescent="0.2">
      <c r="A160" s="63">
        <v>313</v>
      </c>
      <c r="B160" s="65" t="s">
        <v>321</v>
      </c>
      <c r="C160" s="247" t="s">
        <v>322</v>
      </c>
      <c r="D160" s="60">
        <f t="shared" ref="D160:E160" si="32">SUM(D161:D163)</f>
        <v>38417.26</v>
      </c>
      <c r="E160" s="60">
        <f t="shared" si="32"/>
        <v>45170.68</v>
      </c>
      <c r="F160" s="45">
        <f t="shared" si="26"/>
        <v>117.57912979738794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38417.26</v>
      </c>
      <c r="E162" s="194">
        <v>45170.68</v>
      </c>
      <c r="F162" s="45">
        <f t="shared" si="26"/>
        <v>117.57912979738794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61533.36</v>
      </c>
      <c r="E164" s="60">
        <f>E165+E170+E178+E188+E189+E194</f>
        <v>57820.250000000007</v>
      </c>
      <c r="F164" s="45">
        <f t="shared" si="26"/>
        <v>93.965696006198925</v>
      </c>
    </row>
    <row r="165" spans="1:6" ht="12.75" customHeight="1" x14ac:dyDescent="0.2">
      <c r="A165" s="63">
        <v>321</v>
      </c>
      <c r="B165" s="64" t="s">
        <v>331</v>
      </c>
      <c r="C165" s="247" t="s">
        <v>332</v>
      </c>
      <c r="D165" s="60">
        <f t="shared" ref="D165:E165" si="33">SUM(D166:D169)</f>
        <v>18034.25</v>
      </c>
      <c r="E165" s="60">
        <f t="shared" si="33"/>
        <v>18187.2</v>
      </c>
      <c r="F165" s="45">
        <f t="shared" si="26"/>
        <v>100.84810846029085</v>
      </c>
    </row>
    <row r="166" spans="1:6" ht="12.75" customHeight="1" x14ac:dyDescent="0.2">
      <c r="A166" s="63">
        <v>3211</v>
      </c>
      <c r="B166" s="64" t="s">
        <v>333</v>
      </c>
      <c r="C166" s="247" t="s">
        <v>334</v>
      </c>
      <c r="D166" s="194">
        <v>1511.1</v>
      </c>
      <c r="E166" s="194">
        <v>1516.5</v>
      </c>
      <c r="F166" s="45">
        <f t="shared" si="26"/>
        <v>100.35735556879095</v>
      </c>
    </row>
    <row r="167" spans="1:6" ht="12.75" customHeight="1" x14ac:dyDescent="0.2">
      <c r="A167" s="63">
        <v>3212</v>
      </c>
      <c r="B167" s="64" t="s">
        <v>335</v>
      </c>
      <c r="C167" s="247" t="s">
        <v>336</v>
      </c>
      <c r="D167" s="194">
        <v>16304.15</v>
      </c>
      <c r="E167" s="327">
        <v>16580.7</v>
      </c>
      <c r="F167" s="45">
        <f t="shared" si="26"/>
        <v>101.6961939138195</v>
      </c>
    </row>
    <row r="168" spans="1:6" ht="12.75" customHeight="1" x14ac:dyDescent="0.2">
      <c r="A168" s="63">
        <v>3213</v>
      </c>
      <c r="B168" s="64" t="s">
        <v>337</v>
      </c>
      <c r="C168" s="247" t="s">
        <v>338</v>
      </c>
      <c r="D168" s="194">
        <v>90</v>
      </c>
      <c r="E168" s="194">
        <v>25</v>
      </c>
      <c r="F168" s="45">
        <f t="shared" si="26"/>
        <v>27.777777777777779</v>
      </c>
    </row>
    <row r="169" spans="1:6" ht="12.75" customHeight="1" x14ac:dyDescent="0.2">
      <c r="A169" s="63">
        <v>3214</v>
      </c>
      <c r="B169" s="64" t="s">
        <v>339</v>
      </c>
      <c r="C169" s="247" t="s">
        <v>340</v>
      </c>
      <c r="D169" s="194">
        <v>129</v>
      </c>
      <c r="E169" s="194">
        <v>65</v>
      </c>
      <c r="F169" s="45">
        <f t="shared" si="26"/>
        <v>50.387596899224803</v>
      </c>
    </row>
    <row r="170" spans="1:6" ht="12.75" customHeight="1" x14ac:dyDescent="0.2">
      <c r="A170" s="63">
        <v>322</v>
      </c>
      <c r="B170" s="64" t="s">
        <v>341</v>
      </c>
      <c r="C170" s="247" t="s">
        <v>342</v>
      </c>
      <c r="D170" s="60">
        <f t="shared" ref="D170:E170" si="34">SUM(D171:D177)</f>
        <v>14165.619999999999</v>
      </c>
      <c r="E170" s="60">
        <f t="shared" si="34"/>
        <v>13255.500000000002</v>
      </c>
      <c r="F170" s="45">
        <f t="shared" si="26"/>
        <v>93.575148846291256</v>
      </c>
    </row>
    <row r="171" spans="1:6" ht="12.75" customHeight="1" x14ac:dyDescent="0.2">
      <c r="A171" s="63">
        <v>3221</v>
      </c>
      <c r="B171" s="64" t="s">
        <v>343</v>
      </c>
      <c r="C171" s="247" t="s">
        <v>344</v>
      </c>
      <c r="D171" s="194">
        <v>3832.1</v>
      </c>
      <c r="E171" s="194">
        <v>3476.38</v>
      </c>
      <c r="F171" s="45">
        <f t="shared" si="26"/>
        <v>90.71736123796353</v>
      </c>
    </row>
    <row r="172" spans="1:6" ht="12.75" customHeight="1" x14ac:dyDescent="0.2">
      <c r="A172" s="63">
        <v>3222</v>
      </c>
      <c r="B172" s="64" t="s">
        <v>345</v>
      </c>
      <c r="C172" s="247" t="s">
        <v>346</v>
      </c>
      <c r="D172" s="194">
        <v>3027.72</v>
      </c>
      <c r="E172" s="194">
        <v>2830.84</v>
      </c>
      <c r="F172" s="45">
        <f t="shared" si="26"/>
        <v>93.497417198419939</v>
      </c>
    </row>
    <row r="173" spans="1:6" ht="12.75" customHeight="1" x14ac:dyDescent="0.2">
      <c r="A173" s="63">
        <v>3223</v>
      </c>
      <c r="B173" s="65" t="s">
        <v>347</v>
      </c>
      <c r="C173" s="247" t="s">
        <v>348</v>
      </c>
      <c r="D173" s="194">
        <v>6601.93</v>
      </c>
      <c r="E173" s="194">
        <v>6709.68</v>
      </c>
      <c r="F173" s="45">
        <f t="shared" si="26"/>
        <v>101.63209849241055</v>
      </c>
    </row>
    <row r="174" spans="1:6" ht="12.75" customHeight="1" x14ac:dyDescent="0.2">
      <c r="A174" s="63">
        <v>3224</v>
      </c>
      <c r="B174" s="65" t="s">
        <v>349</v>
      </c>
      <c r="C174" s="247" t="s">
        <v>350</v>
      </c>
      <c r="D174" s="194">
        <v>42.08</v>
      </c>
      <c r="E174" s="194">
        <v>64.75</v>
      </c>
      <c r="F174" s="45">
        <f t="shared" si="26"/>
        <v>153.8735741444867</v>
      </c>
    </row>
    <row r="175" spans="1:6" ht="12.75" customHeight="1" x14ac:dyDescent="0.2">
      <c r="A175" s="63">
        <v>3225</v>
      </c>
      <c r="B175" s="65" t="s">
        <v>351</v>
      </c>
      <c r="C175" s="247" t="s">
        <v>352</v>
      </c>
      <c r="D175" s="194">
        <v>661.79</v>
      </c>
      <c r="E175" s="194">
        <v>58.85</v>
      </c>
      <c r="F175" s="45">
        <f t="shared" si="26"/>
        <v>8.8925489959050452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115</v>
      </c>
      <c r="F177" s="45" t="str">
        <f t="shared" si="26"/>
        <v>-</v>
      </c>
    </row>
    <row r="178" spans="1:6" ht="12.75" customHeight="1" x14ac:dyDescent="0.2">
      <c r="A178" s="63">
        <v>323</v>
      </c>
      <c r="B178" s="65" t="s">
        <v>357</v>
      </c>
      <c r="C178" s="247" t="s">
        <v>358</v>
      </c>
      <c r="D178" s="60">
        <f t="shared" ref="D178:E178" si="35">SUM(D179:D187)</f>
        <v>28402.239999999998</v>
      </c>
      <c r="E178" s="60">
        <f t="shared" si="35"/>
        <v>25719.899999999998</v>
      </c>
      <c r="F178" s="45">
        <f t="shared" si="26"/>
        <v>90.55588573295627</v>
      </c>
    </row>
    <row r="179" spans="1:6" ht="12.75" customHeight="1" x14ac:dyDescent="0.2">
      <c r="A179" s="63">
        <v>3231</v>
      </c>
      <c r="B179" s="65" t="s">
        <v>359</v>
      </c>
      <c r="C179" s="247" t="s">
        <v>360</v>
      </c>
      <c r="D179" s="194">
        <v>21556.09</v>
      </c>
      <c r="E179" s="194">
        <v>19802</v>
      </c>
      <c r="F179" s="45">
        <f t="shared" si="26"/>
        <v>91.862670827594428</v>
      </c>
    </row>
    <row r="180" spans="1:6" ht="12.75" customHeight="1" x14ac:dyDescent="0.2">
      <c r="A180" s="63">
        <v>3232</v>
      </c>
      <c r="B180" s="65" t="s">
        <v>361</v>
      </c>
      <c r="C180" s="247" t="s">
        <v>362</v>
      </c>
      <c r="D180" s="194">
        <v>317</v>
      </c>
      <c r="E180" s="194">
        <v>487</v>
      </c>
      <c r="F180" s="45">
        <f t="shared" si="26"/>
        <v>153.62776025236593</v>
      </c>
    </row>
    <row r="181" spans="1:6" ht="12.75" customHeight="1" x14ac:dyDescent="0.2">
      <c r="A181" s="63">
        <v>3233</v>
      </c>
      <c r="B181" s="65" t="s">
        <v>363</v>
      </c>
      <c r="C181" s="247" t="s">
        <v>364</v>
      </c>
      <c r="D181" s="194">
        <v>710</v>
      </c>
      <c r="E181" s="194"/>
      <c r="F181" s="45">
        <f t="shared" si="26"/>
        <v>0</v>
      </c>
    </row>
    <row r="182" spans="1:6" ht="12.75" customHeight="1" x14ac:dyDescent="0.2">
      <c r="A182" s="63">
        <v>3234</v>
      </c>
      <c r="B182" s="65" t="s">
        <v>365</v>
      </c>
      <c r="C182" s="247" t="s">
        <v>366</v>
      </c>
      <c r="D182" s="194">
        <v>1507.94</v>
      </c>
      <c r="E182" s="194">
        <v>1904.07</v>
      </c>
      <c r="F182" s="45">
        <f t="shared" si="26"/>
        <v>126.26961284931761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1114.8900000000001</v>
      </c>
      <c r="E184" s="194"/>
      <c r="F184" s="45">
        <f t="shared" si="26"/>
        <v>0</v>
      </c>
    </row>
    <row r="185" spans="1:6" ht="12.75" customHeight="1" x14ac:dyDescent="0.2">
      <c r="A185" s="63">
        <v>3237</v>
      </c>
      <c r="B185" s="64" t="s">
        <v>371</v>
      </c>
      <c r="C185" s="247" t="s">
        <v>372</v>
      </c>
      <c r="D185" s="194">
        <v>100</v>
      </c>
      <c r="E185" s="194">
        <v>75</v>
      </c>
      <c r="F185" s="45">
        <f t="shared" si="26"/>
        <v>75</v>
      </c>
    </row>
    <row r="186" spans="1:6" ht="12.75" customHeight="1" x14ac:dyDescent="0.2">
      <c r="A186" s="63">
        <v>3238</v>
      </c>
      <c r="B186" s="64" t="s">
        <v>373</v>
      </c>
      <c r="C186" s="247" t="s">
        <v>374</v>
      </c>
      <c r="D186" s="194">
        <v>925.58</v>
      </c>
      <c r="E186" s="194">
        <v>1860.19</v>
      </c>
      <c r="F186" s="45">
        <f t="shared" si="26"/>
        <v>200.9756044858359</v>
      </c>
    </row>
    <row r="187" spans="1:6" ht="12.75" customHeight="1" x14ac:dyDescent="0.2">
      <c r="A187" s="63">
        <v>3239</v>
      </c>
      <c r="B187" s="64" t="s">
        <v>375</v>
      </c>
      <c r="C187" s="247" t="s">
        <v>376</v>
      </c>
      <c r="D187" s="194">
        <v>2170.7399999999998</v>
      </c>
      <c r="E187" s="194">
        <v>1591.64</v>
      </c>
      <c r="F187" s="45">
        <f t="shared" si="26"/>
        <v>73.322461464753957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931.25</v>
      </c>
      <c r="E194" s="60">
        <f t="shared" si="36"/>
        <v>657.65</v>
      </c>
      <c r="F194" s="45">
        <f t="shared" si="26"/>
        <v>70.620134228187908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57.16</v>
      </c>
      <c r="E197" s="194"/>
      <c r="F197" s="45">
        <f t="shared" si="26"/>
        <v>0</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672</v>
      </c>
      <c r="E199" s="194">
        <v>388</v>
      </c>
      <c r="F199" s="45">
        <f t="shared" si="26"/>
        <v>57.738095238095234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39</v>
      </c>
      <c r="E201" s="194">
        <v>74.650000000000006</v>
      </c>
      <c r="F201" s="45">
        <f t="shared" si="26"/>
        <v>191.41025641025641</v>
      </c>
    </row>
    <row r="202" spans="1:6" ht="12.75" customHeight="1" x14ac:dyDescent="0.2">
      <c r="A202" s="63">
        <v>34</v>
      </c>
      <c r="B202" s="183" t="s">
        <v>405</v>
      </c>
      <c r="C202" s="247" t="s">
        <v>406</v>
      </c>
      <c r="D202" s="60">
        <f t="shared" ref="D202:E202" si="37">D203+D208+D216</f>
        <v>540.54</v>
      </c>
      <c r="E202" s="60">
        <f t="shared" si="37"/>
        <v>523.42999999999995</v>
      </c>
      <c r="F202" s="45">
        <f t="shared" si="26"/>
        <v>96.834646834646833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540.54</v>
      </c>
      <c r="E216" s="60">
        <f t="shared" si="40"/>
        <v>523.42999999999995</v>
      </c>
      <c r="F216" s="45">
        <f t="shared" si="26"/>
        <v>96.834646834646833</v>
      </c>
    </row>
    <row r="217" spans="1:6" ht="12.75" customHeight="1" x14ac:dyDescent="0.2">
      <c r="A217" s="63">
        <v>3431</v>
      </c>
      <c r="B217" s="182" t="s">
        <v>435</v>
      </c>
      <c r="C217" s="247" t="s">
        <v>436</v>
      </c>
      <c r="D217" s="194">
        <v>540.54</v>
      </c>
      <c r="E217" s="194">
        <v>523.42999999999995</v>
      </c>
      <c r="F217" s="45">
        <f t="shared" si="26"/>
        <v>96.834646834646833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1445.5</v>
      </c>
      <c r="E262" s="60">
        <f t="shared" si="55"/>
        <v>965.8</v>
      </c>
      <c r="F262" s="45">
        <f t="shared" ref="F262:F268" si="56">IF(D262&lt;&gt;0,IF(E262/D262&gt;=100,"&gt;&gt;100",E262/D262*100),"-")</f>
        <v>66.814251124178483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1445.5</v>
      </c>
      <c r="E269" s="60">
        <f t="shared" si="58"/>
        <v>965.8</v>
      </c>
      <c r="F269" s="45">
        <f t="shared" ref="F269:F272" si="59">IF(D269&lt;&gt;0,IF(E269/D269&gt;=100,"&gt;&gt;100",E269/D269*100),"-")</f>
        <v>66.814251124178483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1445.5</v>
      </c>
      <c r="E271" s="194">
        <v>965.8</v>
      </c>
      <c r="F271" s="45">
        <f t="shared" si="59"/>
        <v>66.814251124178483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26.88</v>
      </c>
      <c r="E273" s="60">
        <f t="shared" si="60"/>
        <v>30.78</v>
      </c>
      <c r="F273" s="45">
        <f t="shared" ref="F273:F277" si="61">IF(D273&lt;&gt;0,IF(E273/D273&gt;=100,"&gt;&gt;100",E273/D273*100),"-")</f>
        <v>114.50892857142858</v>
      </c>
    </row>
    <row r="274" spans="1:6" ht="12.75" customHeight="1" x14ac:dyDescent="0.2">
      <c r="A274" s="63">
        <v>381</v>
      </c>
      <c r="B274" s="64" t="s">
        <v>540</v>
      </c>
      <c r="C274" s="247" t="s">
        <v>541</v>
      </c>
      <c r="D274" s="60">
        <f t="shared" ref="D274:E274" si="62">SUM(D275:D277)</f>
        <v>26.88</v>
      </c>
      <c r="E274" s="60">
        <f t="shared" si="62"/>
        <v>30.78</v>
      </c>
      <c r="F274" s="45">
        <f t="shared" si="61"/>
        <v>114.50892857142858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26.88</v>
      </c>
      <c r="E276" s="194">
        <v>30.78</v>
      </c>
      <c r="F276" s="45">
        <f t="shared" si="61"/>
        <v>114.50892857142858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356318.51999999996</v>
      </c>
      <c r="E299" s="60">
        <f>E152-E297+E298</f>
        <v>396202.63</v>
      </c>
      <c r="F299" s="45">
        <f t="shared" si="68"/>
        <v>111.19338674846315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812.00999999995111</v>
      </c>
      <c r="E301" s="60">
        <f>IF(E299&gt;=E6,E299-E6,0)</f>
        <v>21732.260000000009</v>
      </c>
      <c r="F301" s="45">
        <f t="shared" si="68"/>
        <v>2676.3537394861291</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6326.21</v>
      </c>
      <c r="E303" s="194">
        <v>8531.65</v>
      </c>
      <c r="F303" s="45">
        <f t="shared" si="68"/>
        <v>134.8619473586871</v>
      </c>
    </row>
    <row r="304" spans="1:6" ht="12.75" customHeight="1" x14ac:dyDescent="0.2">
      <c r="A304" s="63">
        <v>96</v>
      </c>
      <c r="B304" s="220" t="s">
        <v>600</v>
      </c>
      <c r="C304" s="247" t="s">
        <v>601</v>
      </c>
      <c r="D304" s="194">
        <v>0</v>
      </c>
      <c r="E304" s="194">
        <v>28729.72</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1393.01</v>
      </c>
      <c r="E360" s="60">
        <f t="shared" si="86"/>
        <v>2620.14</v>
      </c>
      <c r="F360" s="45">
        <f t="shared" si="72"/>
        <v>188.09197349624193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1393.01</v>
      </c>
      <c r="E373" s="60">
        <f t="shared" si="90"/>
        <v>2620.14</v>
      </c>
      <c r="F373" s="45">
        <f t="shared" si="72"/>
        <v>188.09197349624193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1393.01</v>
      </c>
      <c r="E393" s="60">
        <f t="shared" si="94"/>
        <v>2620.14</v>
      </c>
      <c r="F393" s="45">
        <f t="shared" si="72"/>
        <v>188.09197349624193</v>
      </c>
    </row>
    <row r="394" spans="1:6" ht="12.75" customHeight="1" x14ac:dyDescent="0.2">
      <c r="A394" s="63">
        <v>4241</v>
      </c>
      <c r="B394" s="64" t="s">
        <v>756</v>
      </c>
      <c r="C394" s="247" t="s">
        <v>757</v>
      </c>
      <c r="D394" s="194">
        <v>1393.01</v>
      </c>
      <c r="E394" s="194">
        <v>2620.14</v>
      </c>
      <c r="F394" s="45">
        <f t="shared" si="72"/>
        <v>188.09197349624193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1393.01</v>
      </c>
      <c r="E418" s="60">
        <f t="shared" si="102"/>
        <v>2620.14</v>
      </c>
      <c r="F418" s="45">
        <f t="shared" si="72"/>
        <v>188.09197349624193</v>
      </c>
    </row>
    <row r="419" spans="1:6" ht="12.75" customHeight="1" x14ac:dyDescent="0.2">
      <c r="A419" s="63">
        <v>92212</v>
      </c>
      <c r="B419" s="64" t="s">
        <v>796</v>
      </c>
      <c r="C419" s="247" t="s">
        <v>797</v>
      </c>
      <c r="D419" s="194">
        <v>18576.47</v>
      </c>
      <c r="E419" s="194">
        <v>18576.89</v>
      </c>
      <c r="F419" s="45">
        <f t="shared" si="72"/>
        <v>100.00226092470743</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355506.51</v>
      </c>
      <c r="E422" s="60">
        <f>E6+E308</f>
        <v>374470.37</v>
      </c>
      <c r="F422" s="45">
        <f t="shared" si="72"/>
        <v>105.33432144463401</v>
      </c>
    </row>
    <row r="423" spans="1:6" ht="12.75" customHeight="1" x14ac:dyDescent="0.2">
      <c r="A423" s="63" t="s">
        <v>581</v>
      </c>
      <c r="B423" s="64" t="s">
        <v>804</v>
      </c>
      <c r="C423" s="247" t="s">
        <v>805</v>
      </c>
      <c r="D423" s="60">
        <f t="shared" ref="D423:E423" si="103">D299+D360</f>
        <v>357711.52999999997</v>
      </c>
      <c r="E423" s="60">
        <f t="shared" si="103"/>
        <v>398822.77</v>
      </c>
      <c r="F423" s="45">
        <f t="shared" si="72"/>
        <v>111.49284732309302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2205.0199999999604</v>
      </c>
      <c r="E425" s="60">
        <f t="shared" si="105"/>
        <v>24352.400000000023</v>
      </c>
      <c r="F425" s="45">
        <f t="shared" si="72"/>
        <v>1104.4072162610978</v>
      </c>
    </row>
    <row r="426" spans="1:6" ht="12.75" customHeight="1" x14ac:dyDescent="0.2">
      <c r="A426" s="251" t="s">
        <v>810</v>
      </c>
      <c r="B426" s="183" t="s">
        <v>811</v>
      </c>
      <c r="C426" s="252" t="s">
        <v>812</v>
      </c>
      <c r="D426" s="60">
        <f t="shared" ref="D426:E426" si="106">IF(D302-D303+D419-D420&gt;=0,D302-D303+D419-D420,0)</f>
        <v>12250.260000000002</v>
      </c>
      <c r="E426" s="60">
        <f t="shared" si="106"/>
        <v>10045.24</v>
      </c>
      <c r="F426" s="45">
        <f t="shared" si="72"/>
        <v>82.00021877086688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28729.72</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355506.51</v>
      </c>
      <c r="E643" s="60">
        <f>E422+E430</f>
        <v>374470.37</v>
      </c>
      <c r="F643" s="45">
        <f t="shared" si="109"/>
        <v>105.33432144463401</v>
      </c>
    </row>
    <row r="644" spans="1:6" ht="12.75" customHeight="1" x14ac:dyDescent="0.2">
      <c r="A644" s="63" t="s">
        <v>581</v>
      </c>
      <c r="B644" s="64" t="s">
        <v>1237</v>
      </c>
      <c r="C644" s="247" t="s">
        <v>1238</v>
      </c>
      <c r="D644" s="60">
        <f>D423+D535</f>
        <v>357711.52999999997</v>
      </c>
      <c r="E644" s="60">
        <f>E423+E535</f>
        <v>398822.77</v>
      </c>
      <c r="F644" s="45">
        <f t="shared" si="109"/>
        <v>111.49284732309302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2205.0199999999604</v>
      </c>
      <c r="E646" s="60">
        <f t="shared" si="164"/>
        <v>24352.400000000023</v>
      </c>
      <c r="F646" s="45">
        <f t="shared" si="109"/>
        <v>1104.4072162610978</v>
      </c>
    </row>
    <row r="647" spans="1:6" ht="24" x14ac:dyDescent="0.2">
      <c r="A647" s="251" t="s">
        <v>1243</v>
      </c>
      <c r="B647" s="64" t="s">
        <v>1244</v>
      </c>
      <c r="C647" s="252" t="s">
        <v>1243</v>
      </c>
      <c r="D647" s="60">
        <f>IF(D426-D427+D641-D642&gt;=0,D426-D427+D641-D642,0)</f>
        <v>12250.260000000002</v>
      </c>
      <c r="E647" s="60">
        <f>IF(E426-E427+E641-E642&gt;=0,E426-E427+E641-E642,0)</f>
        <v>10045.24</v>
      </c>
      <c r="F647" s="45">
        <f t="shared" si="109"/>
        <v>82.00021877086688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10045.240000000042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14307.160000000024</v>
      </c>
      <c r="F650" s="45" t="str">
        <f t="shared" si="109"/>
        <v>-</v>
      </c>
    </row>
    <row r="651" spans="1:6" ht="24" x14ac:dyDescent="0.2">
      <c r="A651" s="249" t="s">
        <v>1251</v>
      </c>
      <c r="B651" s="184" t="s">
        <v>1252</v>
      </c>
      <c r="C651" s="250" t="s">
        <v>1251</v>
      </c>
      <c r="D651" s="196">
        <v>26089.31</v>
      </c>
      <c r="E651" s="196"/>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17447.150000000001</v>
      </c>
      <c r="E653" s="194">
        <v>17062.599999999999</v>
      </c>
      <c r="F653" s="45">
        <f t="shared" ref="F653:F740" si="167">IF(D653&lt;&gt;0,IF(E653/D653&gt;=100,"&gt;&gt;100",E653/D653*100),"-")</f>
        <v>97.795915092149698</v>
      </c>
    </row>
    <row r="654" spans="1:6" ht="12.75" customHeight="1" x14ac:dyDescent="0.2">
      <c r="A654" s="63" t="s">
        <v>1256</v>
      </c>
      <c r="B654" s="64" t="s">
        <v>1257</v>
      </c>
      <c r="C654" s="247" t="s">
        <v>1256</v>
      </c>
      <c r="D654" s="194">
        <v>358941.78</v>
      </c>
      <c r="E654" s="194">
        <v>128252.7</v>
      </c>
      <c r="F654" s="45">
        <f t="shared" si="167"/>
        <v>35.730780629660885</v>
      </c>
    </row>
    <row r="655" spans="1:6" ht="12.75" customHeight="1" x14ac:dyDescent="0.2">
      <c r="A655" s="63" t="s">
        <v>1258</v>
      </c>
      <c r="B655" s="64" t="s">
        <v>1259</v>
      </c>
      <c r="C655" s="247" t="s">
        <v>1258</v>
      </c>
      <c r="D655" s="194">
        <v>359326.33</v>
      </c>
      <c r="E655" s="194">
        <v>126515.14</v>
      </c>
      <c r="F655" s="45">
        <f t="shared" si="167"/>
        <v>35.208981206581768</v>
      </c>
    </row>
    <row r="656" spans="1:6" ht="24" x14ac:dyDescent="0.2">
      <c r="A656" s="63">
        <v>11</v>
      </c>
      <c r="B656" s="64" t="s">
        <v>1260</v>
      </c>
      <c r="C656" s="247" t="s">
        <v>1261</v>
      </c>
      <c r="D656" s="60">
        <f t="shared" ref="D656:E656" si="168">+D653+D654-D655</f>
        <v>17062.600000000035</v>
      </c>
      <c r="E656" s="60">
        <f t="shared" si="168"/>
        <v>18800.159999999989</v>
      </c>
      <c r="F656" s="45">
        <f t="shared" si="167"/>
        <v>110.18344214832412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22</v>
      </c>
      <c r="E658" s="253">
        <v>23</v>
      </c>
      <c r="F658" s="45">
        <f t="shared" si="167"/>
        <v>104.54545454545455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11</v>
      </c>
      <c r="E660" s="253">
        <v>11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312435.24</v>
      </c>
      <c r="E683" s="192">
        <v>327898.81</v>
      </c>
      <c r="F683" s="71">
        <f t="shared" si="167"/>
        <v>104.94936806744334</v>
      </c>
    </row>
    <row r="684" spans="1:6" ht="24" x14ac:dyDescent="0.2">
      <c r="A684" s="70">
        <v>63613</v>
      </c>
      <c r="B684" s="182" t="s">
        <v>1317</v>
      </c>
      <c r="C684" s="278" t="s">
        <v>1318</v>
      </c>
      <c r="D684" s="192">
        <v>1445.5</v>
      </c>
      <c r="E684" s="192">
        <v>965.8</v>
      </c>
      <c r="F684" s="71">
        <f t="shared" si="167"/>
        <v>66.814251124178483</v>
      </c>
    </row>
    <row r="685" spans="1:6" ht="24" x14ac:dyDescent="0.2">
      <c r="A685" s="63">
        <v>63622</v>
      </c>
      <c r="B685" s="244" t="s">
        <v>1319</v>
      </c>
      <c r="C685" s="247" t="s">
        <v>1320</v>
      </c>
      <c r="D685" s="194">
        <v>1393.43</v>
      </c>
      <c r="E685" s="194">
        <v>1429.35</v>
      </c>
      <c r="F685" s="45">
        <f t="shared" si="167"/>
        <v>102.57781158723435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1114.8900000000001</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672</v>
      </c>
      <c r="E744" s="192">
        <v>388</v>
      </c>
      <c r="F744" s="71">
        <f t="shared" si="170"/>
        <v>57.738095238095234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1445.5</v>
      </c>
      <c r="E855" s="194">
        <v>965.8</v>
      </c>
      <c r="F855" s="45">
        <f t="shared" si="169"/>
        <v>66.814251124178483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6" zoomScaleNormal="100" workbookViewId="0">
      <selection activeCell="E339" sqref="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314819.47000000003</v>
      </c>
      <c r="E6" s="180">
        <f t="shared" si="0"/>
        <v>310558.71000000002</v>
      </c>
      <c r="F6" s="181">
        <f t="shared" ref="F6:F298" si="1">IF(D6&gt;0,IF(E6/D6&gt;=100,"&gt;&gt;100",E6/D6*100),"-")</f>
        <v>98.646602130420973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271667.55000000005</v>
      </c>
      <c r="E7" s="79">
        <f t="shared" si="2"/>
        <v>263028.82</v>
      </c>
      <c r="F7" s="71">
        <f t="shared" si="1"/>
        <v>96.820109726023574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265.45</v>
      </c>
      <c r="E8" s="79">
        <f>E9+E10-E11</f>
        <v>265.45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265.45</v>
      </c>
      <c r="E10" s="192">
        <v>265.45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271402.10000000003</v>
      </c>
      <c r="E12" s="79">
        <f t="shared" si="3"/>
        <v>262763.37</v>
      </c>
      <c r="F12" s="71">
        <f t="shared" si="1"/>
        <v>96.816999573695256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239981.55000000002</v>
      </c>
      <c r="E13" s="79">
        <f t="shared" si="4"/>
        <v>234666.74000000002</v>
      </c>
      <c r="F13" s="71">
        <f t="shared" si="1"/>
        <v>97.785325580237313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372938.56</v>
      </c>
      <c r="E15" s="192">
        <v>372938.56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52246.89</v>
      </c>
      <c r="E17" s="192">
        <v>52246.89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185203.9</v>
      </c>
      <c r="E18" s="192">
        <v>190518.71</v>
      </c>
      <c r="F18" s="71">
        <f t="shared" si="1"/>
        <v>102.86970738737142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17777.839999999989</v>
      </c>
      <c r="E19" s="79">
        <f t="shared" si="5"/>
        <v>11833.779999999992</v>
      </c>
      <c r="F19" s="71">
        <f t="shared" si="1"/>
        <v>66.564779523271667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46537.42</v>
      </c>
      <c r="E20" s="192">
        <v>46537.42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4462.42</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4462.42</v>
      </c>
      <c r="E22" s="192"/>
      <c r="F22" s="71">
        <f t="shared" si="1"/>
        <v>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1380.85</v>
      </c>
      <c r="E23" s="192">
        <v>1380.85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1432.58</v>
      </c>
      <c r="E25" s="192">
        <v>1432.58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13540.47</v>
      </c>
      <c r="E26" s="192">
        <v>13540.47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49575.9</v>
      </c>
      <c r="E28" s="192">
        <v>55519.96</v>
      </c>
      <c r="F28" s="71">
        <f t="shared" si="1"/>
        <v>111.98981763316449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50834.43</v>
      </c>
      <c r="E30" s="192">
        <v>50834.43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50834.43</v>
      </c>
      <c r="E34" s="192">
        <v>50834.43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13642.710000000001</v>
      </c>
      <c r="E35" s="79">
        <f t="shared" si="7"/>
        <v>16262.85</v>
      </c>
      <c r="F35" s="71">
        <f t="shared" si="1"/>
        <v>119.20542179669582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14121.27</v>
      </c>
      <c r="E36" s="192">
        <v>16741.41</v>
      </c>
      <c r="F36" s="71">
        <f t="shared" si="1"/>
        <v>118.55456343515844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478.56</v>
      </c>
      <c r="E40" s="192">
        <v>478.56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37613.06</v>
      </c>
      <c r="E54" s="192">
        <v>38333.699999999997</v>
      </c>
      <c r="F54" s="71">
        <f t="shared" si="1"/>
        <v>101.91593026464744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37613.06</v>
      </c>
      <c r="E55" s="192">
        <v>38333.699999999997</v>
      </c>
      <c r="F55" s="71">
        <f t="shared" si="1"/>
        <v>101.91593026464744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43151.92</v>
      </c>
      <c r="E69" s="79">
        <f>E70+E82+E88+E119+E135+E147+E165+E171</f>
        <v>47529.89</v>
      </c>
      <c r="F69" s="71">
        <f t="shared" si="1"/>
        <v>110.14548135980972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17062.599999999999</v>
      </c>
      <c r="E70" s="79">
        <f t="shared" si="12"/>
        <v>18800.16</v>
      </c>
      <c r="F70" s="71">
        <f t="shared" si="1"/>
        <v>110.1834421483244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17062.16</v>
      </c>
      <c r="E71" s="79">
        <f t="shared" si="13"/>
        <v>18797.78</v>
      </c>
      <c r="F71" s="71">
        <f t="shared" si="1"/>
        <v>110.17233456959727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17062.16</v>
      </c>
      <c r="E73" s="192">
        <v>18797.78</v>
      </c>
      <c r="F73" s="71">
        <f t="shared" si="1"/>
        <v>110.17233456959727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0.44</v>
      </c>
      <c r="E80" s="192">
        <v>2.38</v>
      </c>
      <c r="F80" s="71">
        <f t="shared" si="1"/>
        <v>540.90909090909088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0.01</v>
      </c>
      <c r="E82" s="79">
        <f>SUM(E83:E85)-E86+E87</f>
        <v>0.01</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0.01</v>
      </c>
      <c r="E87" s="192">
        <v>0.01</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28729.72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28729.72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28729.72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26089.31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26089.31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314819.46999999997</v>
      </c>
      <c r="E176" s="79">
        <f>E177+E251</f>
        <v>310558.71000000002</v>
      </c>
      <c r="F176" s="71">
        <f t="shared" si="1"/>
        <v>98.646602130420973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33106.68</v>
      </c>
      <c r="E177" s="79">
        <f>E178+E197+E203+E219+E247+E248</f>
        <v>33107.33</v>
      </c>
      <c r="F177" s="71">
        <f t="shared" si="1"/>
        <v>100.00196334999463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33106.68</v>
      </c>
      <c r="E178" s="79">
        <f>SUM(E179:E181)+E185+E186+SUM(E194:E196)</f>
        <v>32776.53</v>
      </c>
      <c r="F178" s="71">
        <f t="shared" si="1"/>
        <v>99.00276922965395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24414.53</v>
      </c>
      <c r="E179" s="192">
        <v>26824.07</v>
      </c>
      <c r="F179" s="71">
        <f t="shared" si="1"/>
        <v>109.86928685499988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8638.66</v>
      </c>
      <c r="E180" s="192">
        <v>5925.29</v>
      </c>
      <c r="F180" s="71">
        <f t="shared" si="1"/>
        <v>68.590383230732542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53.49</v>
      </c>
      <c r="E181" s="79">
        <f t="shared" si="28"/>
        <v>27.17</v>
      </c>
      <c r="F181" s="71">
        <f t="shared" si="1"/>
        <v>50.79454103570761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53.49</v>
      </c>
      <c r="E184" s="192">
        <v>27.17</v>
      </c>
      <c r="F184" s="71">
        <f t="shared" si="1"/>
        <v>50.79454103570761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330.79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330.79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281712.78999999998</v>
      </c>
      <c r="E251" s="79">
        <f>+E252+E255-E264+E274+E291</f>
        <v>277451.38</v>
      </c>
      <c r="F251" s="71">
        <f t="shared" si="1"/>
        <v>98.487321076192529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271667.55</v>
      </c>
      <c r="E252" s="79">
        <f>E253-E254</f>
        <v>263028.82</v>
      </c>
      <c r="F252" s="71">
        <f t="shared" si="1"/>
        <v>96.820109726023588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271667.55</v>
      </c>
      <c r="E253" s="192">
        <v>263028.82</v>
      </c>
      <c r="F253" s="71">
        <f t="shared" si="1"/>
        <v>96.820109726023588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10045.24</v>
      </c>
      <c r="E255" s="79">
        <f>E256-E260</f>
        <v>-14307.160000000003</v>
      </c>
      <c r="F255" s="71">
        <f t="shared" si="1"/>
        <v>-142.42725907992246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18576.89</v>
      </c>
      <c r="E256" s="79">
        <f>SUM(E257:E259)</f>
        <v>18486.099999999999</v>
      </c>
      <c r="F256" s="71">
        <f t="shared" si="1"/>
        <v>99.511274492124343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18576.89</v>
      </c>
      <c r="E258" s="192">
        <v>18486.099999999999</v>
      </c>
      <c r="F258" s="71">
        <f t="shared" si="1"/>
        <v>99.511274492124343</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8531.65</v>
      </c>
      <c r="E260" s="79">
        <f>SUM(E261:E263)</f>
        <v>32793.26</v>
      </c>
      <c r="F260" s="71">
        <f t="shared" si="1"/>
        <v>384.37183897604802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8531.65</v>
      </c>
      <c r="E261" s="192">
        <v>32793.26</v>
      </c>
      <c r="F261" s="71">
        <f t="shared" si="1"/>
        <v>384.37183897604802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28729.72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28729.72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28729.72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28729.72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0.01</v>
      </c>
      <c r="E308" s="192">
        <v>0.01</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7017.37</v>
      </c>
      <c r="E336" s="192">
        <v>4377.6099999999997</v>
      </c>
      <c r="F336" s="71">
        <f t="shared" si="43"/>
        <v>62.382488026140848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26089.31</v>
      </c>
      <c r="E337" s="192">
        <v>28398.92</v>
      </c>
      <c r="F337" s="71">
        <f t="shared" si="43"/>
        <v>108.85270633834317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90.79</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240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82" workbookViewId="0">
      <selection activeCell="D118" sqref="D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357711.53</v>
      </c>
      <c r="E114" s="60">
        <f t="shared" si="22"/>
        <v>398822.77</v>
      </c>
      <c r="F114" s="45">
        <f t="shared" si="1"/>
        <v>111.49284732309299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350618.46</v>
      </c>
      <c r="E115" s="60">
        <f t="shared" si="23"/>
        <v>392245.25</v>
      </c>
      <c r="F115" s="45">
        <f t="shared" si="1"/>
        <v>111.87238971958293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350618.46</v>
      </c>
      <c r="E117" s="194">
        <v>392245.25</v>
      </c>
      <c r="F117" s="45">
        <f t="shared" si="1"/>
        <v>111.87238971958293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7093.07</v>
      </c>
      <c r="E126" s="194">
        <v>6577.52</v>
      </c>
      <c r="F126" s="45">
        <f t="shared" si="1"/>
        <v>92.731638063631124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357711.53</v>
      </c>
      <c r="E141" s="81">
        <f t="shared" si="28"/>
        <v>398822.77</v>
      </c>
      <c r="F141" s="61">
        <f t="shared" si="1"/>
        <v>111.49284732309299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8" sqref="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33106.68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371856.76999999996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369236.62999999995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312592.73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56120.47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523.42999999999995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2620.14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371856.12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369566.77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310183.19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58833.83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549.75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2289.35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33107.329999999958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4468.41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4377.62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4377.62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4377.62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90.79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90.79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28638.92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28398.92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240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9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12542</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Škola</cp:lastModifiedBy>
  <cp:lastPrinted>2026-01-29T09:55:27Z</cp:lastPrinted>
  <dcterms:created xsi:type="dcterms:W3CDTF">2022-04-01T05:14:30Z</dcterms:created>
  <dcterms:modified xsi:type="dcterms:W3CDTF">2026-02-01T18:15:06Z</dcterms:modified>
</cp:coreProperties>
</file>